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<sst xmlns="http://schemas.openxmlformats.org/spreadsheetml/2006/main" count="353" uniqueCount="308">
  <si>
    <t>POVOLENÉ ČERPANIE</t>
  </si>
  <si>
    <t>hladina</t>
  </si>
  <si>
    <t xml:space="preserve">minimálne </t>
  </si>
  <si>
    <t>maximálne</t>
  </si>
  <si>
    <t>presne</t>
  </si>
  <si>
    <t>PRSUN DO POKLADNE</t>
  </si>
  <si>
    <t>CELKOM</t>
  </si>
  <si>
    <t>Dátum</t>
  </si>
  <si>
    <t>položka</t>
  </si>
  <si>
    <t>symbol platby výdavky</t>
  </si>
  <si>
    <t>symbol platby príjmy</t>
  </si>
  <si>
    <t>PRÍJMY Z DOTÁCIÍ 2020</t>
  </si>
  <si>
    <t>PRÍJMY INÉ</t>
  </si>
  <si>
    <t>financie pre kluby, ktoré majú v evidencii športovcov do 23 rokov</t>
  </si>
  <si>
    <t>rozvoj talentovaných športovcov</t>
  </si>
  <si>
    <t>šport, reprezentácia</t>
  </si>
  <si>
    <t>výdavky na administratívu</t>
  </si>
  <si>
    <t>kapitálové výdavky</t>
  </si>
  <si>
    <t>POČIATOČNÝ STAV ÚČTU</t>
  </si>
  <si>
    <t>B-P-001</t>
  </si>
  <si>
    <t>B-V-001</t>
  </si>
  <si>
    <t>Poplatok za generovanie výpisu</t>
  </si>
  <si>
    <t>B-V-002</t>
  </si>
  <si>
    <t>Poplatok za doručenie výpisu</t>
  </si>
  <si>
    <t>B-V-003</t>
  </si>
  <si>
    <t>Poplatok za vedenie účtu</t>
  </si>
  <si>
    <t>dotácia MŠ SR</t>
  </si>
  <si>
    <t>B-P-002</t>
  </si>
  <si>
    <t>B-V-005</t>
  </si>
  <si>
    <t>B-V-006</t>
  </si>
  <si>
    <t>B-V-007</t>
  </si>
  <si>
    <t>B-V-008</t>
  </si>
  <si>
    <t>B-V-009</t>
  </si>
  <si>
    <t>B-V-010</t>
  </si>
  <si>
    <t>B-V-011</t>
  </si>
  <si>
    <t>B-V-012</t>
  </si>
  <si>
    <t>B-V-013</t>
  </si>
  <si>
    <t>B-V-014</t>
  </si>
  <si>
    <t>B-V-015</t>
  </si>
  <si>
    <t>B-V-016</t>
  </si>
  <si>
    <t>B-V-017</t>
  </si>
  <si>
    <t>B-V-018</t>
  </si>
  <si>
    <t>B-V-019</t>
  </si>
  <si>
    <t>B-P-003</t>
  </si>
  <si>
    <t>B-V-020</t>
  </si>
  <si>
    <t>B-V-021</t>
  </si>
  <si>
    <t>B-V-022</t>
  </si>
  <si>
    <t>B-P-004</t>
  </si>
  <si>
    <t>B-V-023</t>
  </si>
  <si>
    <t>B-V-024</t>
  </si>
  <si>
    <t>B-V-025</t>
  </si>
  <si>
    <t>B-V-026</t>
  </si>
  <si>
    <t>B-V-027</t>
  </si>
  <si>
    <t>B-V-028</t>
  </si>
  <si>
    <t>B-V-029</t>
  </si>
  <si>
    <t>B-V-030</t>
  </si>
  <si>
    <t>B-V-031</t>
  </si>
  <si>
    <t>B-V-032</t>
  </si>
  <si>
    <t>B-V-033</t>
  </si>
  <si>
    <t>B-V-034</t>
  </si>
  <si>
    <t>B-V-035</t>
  </si>
  <si>
    <t>B-V-036</t>
  </si>
  <si>
    <t>B-V-037</t>
  </si>
  <si>
    <t>B-V-038</t>
  </si>
  <si>
    <t>B-V-039</t>
  </si>
  <si>
    <t>B-V-040</t>
  </si>
  <si>
    <t>B-V-041</t>
  </si>
  <si>
    <t>B-P-005</t>
  </si>
  <si>
    <t>B-V-042</t>
  </si>
  <si>
    <t>B-V-043</t>
  </si>
  <si>
    <t>B-V-044</t>
  </si>
  <si>
    <t>B-V-045</t>
  </si>
  <si>
    <t>B-V-046</t>
  </si>
  <si>
    <t>B-P-006</t>
  </si>
  <si>
    <t>B-V-047</t>
  </si>
  <si>
    <t>B-V-048</t>
  </si>
  <si>
    <t>B-V-049</t>
  </si>
  <si>
    <t>B-V-050</t>
  </si>
  <si>
    <t>B-V-051</t>
  </si>
  <si>
    <t>B-V-052</t>
  </si>
  <si>
    <t>B-V-053</t>
  </si>
  <si>
    <t>B-V-054</t>
  </si>
  <si>
    <t>B-V-055</t>
  </si>
  <si>
    <t>B-V-056</t>
  </si>
  <si>
    <t>B-V-057</t>
  </si>
  <si>
    <t>B-V-058</t>
  </si>
  <si>
    <t>B-V-059</t>
  </si>
  <si>
    <t>B-V-060</t>
  </si>
  <si>
    <t>B-V-061</t>
  </si>
  <si>
    <t>B-V-062</t>
  </si>
  <si>
    <t>B-V-063</t>
  </si>
  <si>
    <t>B-V-064</t>
  </si>
  <si>
    <t>B-V-065</t>
  </si>
  <si>
    <t>B-V-066</t>
  </si>
  <si>
    <t>B-V-067</t>
  </si>
  <si>
    <t>B-V-068</t>
  </si>
  <si>
    <t>B-V-069</t>
  </si>
  <si>
    <t>B-V-070</t>
  </si>
  <si>
    <t>B-V-071</t>
  </si>
  <si>
    <t>B-V-072</t>
  </si>
  <si>
    <t>B-V-073</t>
  </si>
  <si>
    <t>B-V-074</t>
  </si>
  <si>
    <t>B-V-075</t>
  </si>
  <si>
    <t>B-V-076</t>
  </si>
  <si>
    <t>B-V-077</t>
  </si>
  <si>
    <t>B-V-078</t>
  </si>
  <si>
    <t>B-V-079</t>
  </si>
  <si>
    <t>B-V-080</t>
  </si>
  <si>
    <t>B-V-081</t>
  </si>
  <si>
    <t>B-V-082</t>
  </si>
  <si>
    <t>B-V-083</t>
  </si>
  <si>
    <t>B-V-084</t>
  </si>
  <si>
    <t>B-V-085</t>
  </si>
  <si>
    <t>B-V-086</t>
  </si>
  <si>
    <t>B-V-087</t>
  </si>
  <si>
    <t>B-V-088</t>
  </si>
  <si>
    <t>B-V-089</t>
  </si>
  <si>
    <t>B-V-090</t>
  </si>
  <si>
    <t>B-V-091</t>
  </si>
  <si>
    <t>B-V-092</t>
  </si>
  <si>
    <t>B-V-093</t>
  </si>
  <si>
    <t>B-V-094</t>
  </si>
  <si>
    <t>B-V-095</t>
  </si>
  <si>
    <t>B-V-096</t>
  </si>
  <si>
    <t>B-V-097</t>
  </si>
  <si>
    <t>B-V-098</t>
  </si>
  <si>
    <t>B-V-099</t>
  </si>
  <si>
    <t>B-V-100</t>
  </si>
  <si>
    <t>B-V-101</t>
  </si>
  <si>
    <t>B-V-102</t>
  </si>
  <si>
    <t>B-V-103</t>
  </si>
  <si>
    <t>B-V-104</t>
  </si>
  <si>
    <t>B-V-105</t>
  </si>
  <si>
    <t>B-V-106</t>
  </si>
  <si>
    <t>B-V-107</t>
  </si>
  <si>
    <t>B-V-110</t>
  </si>
  <si>
    <t>B-V-111</t>
  </si>
  <si>
    <t>B-V-113</t>
  </si>
  <si>
    <t>B-V-114</t>
  </si>
  <si>
    <t>B-V-115</t>
  </si>
  <si>
    <t>B-V-117</t>
  </si>
  <si>
    <t>B-V-118</t>
  </si>
  <si>
    <t>B-V-119</t>
  </si>
  <si>
    <t>B-V-120</t>
  </si>
  <si>
    <t>B-V-121</t>
  </si>
  <si>
    <t>B-V-122</t>
  </si>
  <si>
    <t>B-V-123</t>
  </si>
  <si>
    <t>B-V-124</t>
  </si>
  <si>
    <t>B-V-125</t>
  </si>
  <si>
    <t>B-V-126</t>
  </si>
  <si>
    <t>B-V-127</t>
  </si>
  <si>
    <t>B-V-128</t>
  </si>
  <si>
    <t>B-V-129</t>
  </si>
  <si>
    <t>B-V-130</t>
  </si>
  <si>
    <t>B-V-131</t>
  </si>
  <si>
    <t>B-V-132</t>
  </si>
  <si>
    <t>B-V-133</t>
  </si>
  <si>
    <t>B-V-134</t>
  </si>
  <si>
    <t>B-V-135</t>
  </si>
  <si>
    <t>B-V-136</t>
  </si>
  <si>
    <t>B-V-137</t>
  </si>
  <si>
    <t>B-V-138</t>
  </si>
  <si>
    <t>B-V-139</t>
  </si>
  <si>
    <t>B-V-140</t>
  </si>
  <si>
    <t>B-V-141</t>
  </si>
  <si>
    <t>B-V-142</t>
  </si>
  <si>
    <t>B-V-143</t>
  </si>
  <si>
    <t>B-V-144</t>
  </si>
  <si>
    <t>B-V-145</t>
  </si>
  <si>
    <t>B-V-146</t>
  </si>
  <si>
    <t>B-V-147</t>
  </si>
  <si>
    <t>B-V-148</t>
  </si>
  <si>
    <t>B-V-149</t>
  </si>
  <si>
    <t>B-V-150</t>
  </si>
  <si>
    <t>B-V-151</t>
  </si>
  <si>
    <t>B-V-152</t>
  </si>
  <si>
    <t>ČERPANIE</t>
  </si>
  <si>
    <t>ZOSTATOK</t>
  </si>
  <si>
    <t>DOTÁCIA</t>
  </si>
  <si>
    <t>B-V-153</t>
  </si>
  <si>
    <t>B-V-154</t>
  </si>
  <si>
    <t>B-V-155</t>
  </si>
  <si>
    <t>B-V-156</t>
  </si>
  <si>
    <t>B-V-157</t>
  </si>
  <si>
    <t>B-V-158</t>
  </si>
  <si>
    <t>B-V-159</t>
  </si>
  <si>
    <t>B-V-160</t>
  </si>
  <si>
    <t>B-V-161</t>
  </si>
  <si>
    <t>B-V-162</t>
  </si>
  <si>
    <t>B-V-163</t>
  </si>
  <si>
    <t>B-V-164</t>
  </si>
  <si>
    <t>B-V-165</t>
  </si>
  <si>
    <t>B-V-166</t>
  </si>
  <si>
    <t>B-V-167</t>
  </si>
  <si>
    <t>B-V-168</t>
  </si>
  <si>
    <t>B-V-169</t>
  </si>
  <si>
    <t>B-V-170</t>
  </si>
  <si>
    <t>B-V-171</t>
  </si>
  <si>
    <t>B-V-172</t>
  </si>
  <si>
    <t>B-V-173</t>
  </si>
  <si>
    <t>B-V-174</t>
  </si>
  <si>
    <t>B-V-175</t>
  </si>
  <si>
    <t>B-V-176</t>
  </si>
  <si>
    <t>B-V-177</t>
  </si>
  <si>
    <t>B-V-178</t>
  </si>
  <si>
    <t>B-V-179</t>
  </si>
  <si>
    <t>B-V-180</t>
  </si>
  <si>
    <t>B-V-181</t>
  </si>
  <si>
    <t>B-V-182</t>
  </si>
  <si>
    <t>Nájom sídlo zväzu 01-2021</t>
  </si>
  <si>
    <t>Nájom sídlo zväzu 02-2021</t>
  </si>
  <si>
    <t>Nájom sídlo zväzu 03-2021</t>
  </si>
  <si>
    <t>Poplatok za vystavenie dodatočného výpisu</t>
  </si>
  <si>
    <t>Vratka za rok 2020 - nepoužité prostriedky</t>
  </si>
  <si>
    <t>Nájom sídlo zväzu 04-2021</t>
  </si>
  <si>
    <t>OSTATNÉ</t>
  </si>
  <si>
    <t>Nájom sídlo zväzu 05-2021</t>
  </si>
  <si>
    <t>Poplatok za priestor na výsledkovom webe UŠO</t>
  </si>
  <si>
    <t>poplatok za transakciu v českých korunách</t>
  </si>
  <si>
    <t>Správa webu - steelové šípky Slovamax s.r.o.</t>
  </si>
  <si>
    <t>Nájom sídlo zväzu 06-2021</t>
  </si>
  <si>
    <t>Nájom sídlo zväzu 07-2021</t>
  </si>
  <si>
    <t>Nájom sídlo zväzu 08-2021</t>
  </si>
  <si>
    <t>Nájom sídlo zväzu 09-2021</t>
  </si>
  <si>
    <t>Prenájom sály TOP SLOVAKIA DART CUP - Jedlíkova Košice</t>
  </si>
  <si>
    <t>Nájom sídlo zväzu 10-2021</t>
  </si>
  <si>
    <t>Brigádnik - STEELY - Beránek výplata 11-2021</t>
  </si>
  <si>
    <t>Brigádnik - STEELY - Beránek odvody do soc. poist. 11-2021</t>
  </si>
  <si>
    <t>Brigádnik - STEELY - Beránek výplata 12-2021</t>
  </si>
  <si>
    <t>Brigádnik - STEELY - Beránek odvody do soc. poist. 12-2021</t>
  </si>
  <si>
    <t>Nájom sídlo zväzu 11-2021</t>
  </si>
  <si>
    <t>Prenájom skladových priestorov Doryt s.r.o.</t>
  </si>
  <si>
    <t>Technické vybavenie k turnajom F.Šulc - preplatenie hot. Výdavkov</t>
  </si>
  <si>
    <t>Preplatenie hotovostných výdavkov F.Šulc - SP v steeloch</t>
  </si>
  <si>
    <t>Služobná cesta Czech Open - F. Šulc - vedúci výpravy</t>
  </si>
  <si>
    <t>Nájom sídlo zväzu 12-2021</t>
  </si>
  <si>
    <t>Nákup techniky - streamovací finálový prístroj Golden Darts Chorvátsko</t>
  </si>
  <si>
    <t>TALENTY-2021-STEELY - Erik Poliak</t>
  </si>
  <si>
    <t>TALENTY-2021-STEELY -David Svoboda</t>
  </si>
  <si>
    <t>Res Promotion - úhrada športových ocenení za rok 2021</t>
  </si>
  <si>
    <t>TALENTY-2021-STEELY -Marek Ondrejička</t>
  </si>
  <si>
    <t>TALENTY-2021-STEELY -Patrik Seman</t>
  </si>
  <si>
    <t>TALENTY-2021-STEELY -Barbora Rybová</t>
  </si>
  <si>
    <t>TALENTY-2021-STEELY -Marek Purgy</t>
  </si>
  <si>
    <t xml:space="preserve">Barbot - prenájom prístrojov </t>
  </si>
  <si>
    <t>Účtovníctvo 2021</t>
  </si>
  <si>
    <t>TALENTY-2021-STEELY + SOFTY Martin Ziman</t>
  </si>
  <si>
    <t>TALENTY-2021-STEELY -Milan Dolinský</t>
  </si>
  <si>
    <t>TALENTY-2021-STEELY -Oliver Novotný</t>
  </si>
  <si>
    <t>TALENTY-2021- SOFTY - Bigoš Jiří</t>
  </si>
  <si>
    <t>TALENTY-2021- SOFTY - Jakub Minárik</t>
  </si>
  <si>
    <t>TALENTY-2021-STEELY -Marek Gedra</t>
  </si>
  <si>
    <t>TALENTY-2021-STEELY -Martin Gažo</t>
  </si>
  <si>
    <t>B-P-007</t>
  </si>
  <si>
    <t>Antik oprava PC</t>
  </si>
  <si>
    <t>TALENTY-2021-SOFTY -Gič Erik</t>
  </si>
  <si>
    <t>TALENTY-2021-STEELY + SOFTY Pavel Melicher</t>
  </si>
  <si>
    <t>Členské do WDF</t>
  </si>
  <si>
    <t>TALENTY-2021-SOFTY -Tomáš Milkovič</t>
  </si>
  <si>
    <t>TALENTY-2021-SOFTY -Branislav Hrabovský</t>
  </si>
  <si>
    <t>TALENTY-2021-SOFTY -Karol Tomík</t>
  </si>
  <si>
    <t>TALENTY-2021-SOFTY -Bibiána Bugyiová</t>
  </si>
  <si>
    <t>REPRE výdavky - Czech Open MIKA+ ČVERHA</t>
  </si>
  <si>
    <t xml:space="preserve">RELAX s.r.o. prenájom ozvučenia </t>
  </si>
  <si>
    <t xml:space="preserve">RELAX s.r.o. prenájom prístrojov </t>
  </si>
  <si>
    <t>RELAX s.r.o. online príprava reprezentácie Online Softip Superliga CZ-SK 2021</t>
  </si>
  <si>
    <t>REPRE výdavky - Czech Open Martin Červeňan</t>
  </si>
  <si>
    <t>TALENTY-2021-STEEL-Miroslav Rajnoha</t>
  </si>
  <si>
    <t>TALENTY-2021-STEEL-Matej Čverha</t>
  </si>
  <si>
    <t>TALENTY-2021-STEEL-SOFT-Martin Krajkovič</t>
  </si>
  <si>
    <t>REPRE výdavky Czech Open Dominik Kočík</t>
  </si>
  <si>
    <t>REPRE výdavky Dutch Open Dominik Kočík</t>
  </si>
  <si>
    <t>PRACA S MLADEŽOU-STEELY-DC NITRA</t>
  </si>
  <si>
    <t>TALENTY-2021-SOFTY-Milan Dolinský</t>
  </si>
  <si>
    <t>TALENTY-2021-STEEL-SOFT-Adam Bartoš</t>
  </si>
  <si>
    <t>TALENTY-2021-STEEL-Barbora Bartošová</t>
  </si>
  <si>
    <t>TALENTY-2021-SOFT-Adam Knap</t>
  </si>
  <si>
    <t>PRACA S MLADEŽOU-STEELY-DC NOVÉ ZÁMKY</t>
  </si>
  <si>
    <t>STEEL</t>
  </si>
  <si>
    <t>SOFT</t>
  </si>
  <si>
    <t>ROZDIEL STEEL-SOFT</t>
  </si>
  <si>
    <t>TALENTY-2021-STEEL-Eliška Klimková</t>
  </si>
  <si>
    <t>REPRE STEELY - WDF MAĎARSKO MIKA+ČVERHA</t>
  </si>
  <si>
    <t>čerpanie STEEL</t>
  </si>
  <si>
    <t>budget STEEL</t>
  </si>
  <si>
    <t>rozdiel</t>
  </si>
  <si>
    <t>čerpanie SOFT</t>
  </si>
  <si>
    <t>budget SOFT</t>
  </si>
  <si>
    <t>poháre RES=637,10</t>
  </si>
  <si>
    <t>poháre RES=627,02</t>
  </si>
  <si>
    <t>TALENTY-2021-SOFTY-Miriam Štefková</t>
  </si>
  <si>
    <t>TALENTY-2021-SOFTY-Roman Pavlovič</t>
  </si>
  <si>
    <t>TALENTY-2021-STEELY-Marek Fukas</t>
  </si>
  <si>
    <t>B-V-108</t>
  </si>
  <si>
    <t>B-V-109</t>
  </si>
  <si>
    <t>TALENTY-2021-SOFTY-Dominik Kočík</t>
  </si>
  <si>
    <t>TALENTY-2021-SOFTY-Lívia Bartošová</t>
  </si>
  <si>
    <t>TALENTY-2021-SOFTY-Erik Poliak</t>
  </si>
  <si>
    <t>RES PROMOTION-správa webov a prenájom web priestoru 2021</t>
  </si>
  <si>
    <t>RES PROMOTION - repre úbory</t>
  </si>
  <si>
    <t>Sústredenie Repre Steely</t>
  </si>
  <si>
    <t>Nákup Notebook - administratíva</t>
  </si>
  <si>
    <t>SC-HIRČKO-BA</t>
  </si>
  <si>
    <t>SC-HIRČKO-LOMNICA</t>
  </si>
  <si>
    <t>NÁKPU-WIFI MODEM</t>
  </si>
  <si>
    <t>B-V-112</t>
  </si>
  <si>
    <t>Dominik Kočík - účasť na svetovom pohári v Rakúsku 18.-19.3.2022</t>
  </si>
  <si>
    <t>PRACA S MLÁDEŽOU-SOFTY-PDC KOŠICE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</si>
</sst>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2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9" fillId="35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28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5535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20" sqref="E20"/>
    </sheetView>
  </sheetViews>
  <sheetFormatPr defaultColWidth="9.140625" defaultRowHeight="15"/>
  <cols>
    <col min="1" max="1" width="12.00390625" style="7" customWidth="1"/>
    <col min="2" max="2" width="80.00390625" style="7" customWidth="1"/>
    <col min="3" max="4" width="15.57421875" style="7" customWidth="1"/>
    <col min="5" max="5" width="23.57421875" style="7" customWidth="1"/>
    <col min="6" max="6" width="13.00390625" style="7" customWidth="1"/>
    <col min="7" max="7" width="25.8515625" style="7" customWidth="1"/>
    <col min="8" max="8" width="23.57421875" style="7" customWidth="1"/>
    <col min="9" max="9" width="20.140625" style="7" customWidth="1"/>
    <col min="10" max="11" width="24.421875" style="7" customWidth="1"/>
    <col min="12" max="12" width="23.8515625" style="7" customWidth="1"/>
    <col min="13" max="13" width="18.00390625" style="7" customWidth="1"/>
    <col min="14" max="14" width="15.28125" style="7" customWidth="1"/>
    <col min="15" max="16384" width="9.140625" style="7" customWidth="1"/>
  </cols>
  <sheetData>
    <row r="3" spans="1:14" ht="18.75">
      <c r="A3" s="6"/>
      <c r="B3" s="2"/>
      <c r="C3" s="2"/>
      <c r="D3" s="2"/>
      <c r="E3" s="2"/>
      <c r="F3" s="2"/>
      <c r="G3" s="22" t="s">
        <v>0</v>
      </c>
      <c r="H3" s="22"/>
      <c r="I3" s="22"/>
      <c r="J3" s="22"/>
      <c r="K3" s="22"/>
      <c r="L3" s="22"/>
      <c r="M3" s="22"/>
      <c r="N3" s="6"/>
    </row>
    <row r="4" spans="1:14" ht="15">
      <c r="A4" s="6"/>
      <c r="B4" s="2" t="s">
        <v>1</v>
      </c>
      <c r="C4" s="2"/>
      <c r="D4" s="2"/>
      <c r="E4" s="2"/>
      <c r="F4" s="2"/>
      <c r="G4" s="3" t="s">
        <v>2</v>
      </c>
      <c r="H4" s="3" t="s">
        <v>2</v>
      </c>
      <c r="I4" s="3" t="s">
        <v>2</v>
      </c>
      <c r="J4" s="3" t="s">
        <v>3</v>
      </c>
      <c r="K4" s="3" t="s">
        <v>4</v>
      </c>
      <c r="L4" s="3" t="s">
        <v>5</v>
      </c>
      <c r="M4" s="3" t="s">
        <v>215</v>
      </c>
      <c r="N4" s="6"/>
    </row>
    <row r="5" spans="1:14" ht="15">
      <c r="A5" s="6"/>
      <c r="B5" s="2"/>
      <c r="C5" s="2"/>
      <c r="D5" s="2"/>
      <c r="E5" s="2"/>
      <c r="F5" s="2"/>
      <c r="G5" s="3">
        <v>6713</v>
      </c>
      <c r="H5" s="3">
        <v>8951</v>
      </c>
      <c r="I5" s="3">
        <v>11189</v>
      </c>
      <c r="J5" s="3">
        <v>6713</v>
      </c>
      <c r="K5" s="3">
        <v>3000</v>
      </c>
      <c r="L5" s="3"/>
      <c r="M5" s="3">
        <v>8190</v>
      </c>
      <c r="N5" s="6">
        <f>SUM(G5:M5)</f>
        <v>44756</v>
      </c>
    </row>
    <row r="6" spans="1:14" ht="58.5" customHeight="1">
      <c r="A6" s="6" t="s">
        <v>7</v>
      </c>
      <c r="B6" s="6" t="s">
        <v>8</v>
      </c>
      <c r="C6" s="8" t="s">
        <v>9</v>
      </c>
      <c r="D6" s="8" t="s">
        <v>10</v>
      </c>
      <c r="E6" s="6" t="s">
        <v>11</v>
      </c>
      <c r="F6" s="6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3" t="s">
        <v>17</v>
      </c>
      <c r="L6" s="4"/>
      <c r="M6" s="4"/>
      <c r="N6" s="4" t="s">
        <v>6</v>
      </c>
    </row>
    <row r="7" spans="1:14" ht="15">
      <c r="A7" s="9">
        <v>43831</v>
      </c>
      <c r="B7" s="6" t="s">
        <v>18</v>
      </c>
      <c r="C7" s="6"/>
      <c r="D7" s="6" t="s">
        <v>19</v>
      </c>
      <c r="E7" s="6"/>
      <c r="F7" s="6"/>
      <c r="G7" s="6"/>
      <c r="H7" s="6"/>
      <c r="I7" s="6"/>
      <c r="J7" s="6"/>
      <c r="K7" s="6"/>
      <c r="L7" s="6"/>
      <c r="M7" s="6"/>
      <c r="N7" s="6">
        <v>4.14</v>
      </c>
    </row>
    <row r="8" spans="1:14" ht="15">
      <c r="A8" s="9">
        <v>43861</v>
      </c>
      <c r="B8" s="6" t="s">
        <v>21</v>
      </c>
      <c r="C8" s="6" t="s">
        <v>20</v>
      </c>
      <c r="D8" s="6"/>
      <c r="E8" s="6"/>
      <c r="F8" s="6"/>
      <c r="G8" s="6"/>
      <c r="H8" s="6"/>
      <c r="I8" s="6"/>
      <c r="J8" s="14">
        <v>1.5</v>
      </c>
      <c r="K8" s="6"/>
      <c r="L8" s="6"/>
      <c r="M8" s="6"/>
      <c r="N8" s="6">
        <f>N7+E8+F8-G8-H8-I8-J8-K8-L8-M8</f>
        <v>2.6399999999999997</v>
      </c>
    </row>
    <row r="9" spans="1:14" ht="15">
      <c r="A9" s="9">
        <v>43861</v>
      </c>
      <c r="B9" s="6" t="s">
        <v>23</v>
      </c>
      <c r="C9" s="6" t="s">
        <v>22</v>
      </c>
      <c r="D9" s="6"/>
      <c r="E9" s="6"/>
      <c r="F9" s="6"/>
      <c r="G9" s="6"/>
      <c r="H9" s="6"/>
      <c r="I9" s="6"/>
      <c r="J9" s="14">
        <v>0.65</v>
      </c>
      <c r="K9" s="6"/>
      <c r="L9" s="6"/>
      <c r="M9" s="6"/>
      <c r="N9" s="6">
        <f aca="true" t="shared" si="0" ref="N9:N72">N8+E9+F9-G9-H9-I9-J9-K9-L9-M9</f>
        <v>1.9899999999999998</v>
      </c>
    </row>
    <row r="10" spans="1:14" ht="15">
      <c r="A10" s="9">
        <v>43861</v>
      </c>
      <c r="B10" s="6" t="s">
        <v>25</v>
      </c>
      <c r="C10" s="6" t="s">
        <v>24</v>
      </c>
      <c r="D10" s="6"/>
      <c r="E10" s="6"/>
      <c r="F10" s="6"/>
      <c r="G10" s="6"/>
      <c r="H10" s="6"/>
      <c r="I10" s="6"/>
      <c r="J10" s="14">
        <v>3.9</v>
      </c>
      <c r="K10" s="6"/>
      <c r="L10" s="6"/>
      <c r="M10" s="6"/>
      <c r="N10" s="6">
        <f t="shared" si="0"/>
        <v>-1.9100000000000001</v>
      </c>
    </row>
    <row r="11" spans="1:14" ht="15">
      <c r="A11" s="9">
        <v>44243</v>
      </c>
      <c r="B11" s="6" t="s">
        <v>26</v>
      </c>
      <c r="C11" s="6"/>
      <c r="D11" s="6" t="s">
        <v>27</v>
      </c>
      <c r="E11" s="6">
        <v>11189</v>
      </c>
      <c r="F11" s="6"/>
      <c r="G11" s="6"/>
      <c r="H11" s="6"/>
      <c r="I11" s="6"/>
      <c r="J11" s="6"/>
      <c r="K11" s="6"/>
      <c r="L11" s="6"/>
      <c r="M11" s="6"/>
      <c r="N11" s="6">
        <f t="shared" si="0"/>
        <v>11187.09</v>
      </c>
    </row>
    <row r="12" spans="1:14" ht="15">
      <c r="A12" s="9">
        <v>44255</v>
      </c>
      <c r="B12" s="6" t="s">
        <v>21</v>
      </c>
      <c r="C12" s="6" t="s">
        <v>28</v>
      </c>
      <c r="D12" s="6"/>
      <c r="E12" s="6"/>
      <c r="F12" s="6"/>
      <c r="G12" s="6"/>
      <c r="H12" s="6"/>
      <c r="I12" s="6"/>
      <c r="J12" s="14">
        <v>1.5</v>
      </c>
      <c r="K12" s="6"/>
      <c r="L12" s="6"/>
      <c r="M12" s="6"/>
      <c r="N12" s="6">
        <f t="shared" si="0"/>
        <v>11185.59</v>
      </c>
    </row>
    <row r="13" spans="1:14" ht="15">
      <c r="A13" s="9">
        <v>44255</v>
      </c>
      <c r="B13" s="6" t="s">
        <v>23</v>
      </c>
      <c r="C13" s="6" t="s">
        <v>29</v>
      </c>
      <c r="D13" s="6"/>
      <c r="E13" s="6"/>
      <c r="F13" s="6"/>
      <c r="G13" s="6"/>
      <c r="H13" s="6"/>
      <c r="I13" s="6"/>
      <c r="J13" s="14">
        <v>0.65</v>
      </c>
      <c r="K13" s="6"/>
      <c r="L13" s="6"/>
      <c r="M13" s="6"/>
      <c r="N13" s="6">
        <f t="shared" si="0"/>
        <v>11184.94</v>
      </c>
    </row>
    <row r="14" spans="1:14" ht="15">
      <c r="A14" s="9">
        <v>44255</v>
      </c>
      <c r="B14" s="6" t="s">
        <v>25</v>
      </c>
      <c r="C14" s="6" t="s">
        <v>30</v>
      </c>
      <c r="D14" s="6"/>
      <c r="E14" s="6"/>
      <c r="F14" s="6"/>
      <c r="G14" s="6"/>
      <c r="H14" s="6"/>
      <c r="I14" s="6"/>
      <c r="J14" s="14">
        <v>3.9</v>
      </c>
      <c r="K14" s="6"/>
      <c r="L14" s="6"/>
      <c r="M14" s="6"/>
      <c r="N14" s="6">
        <f t="shared" si="0"/>
        <v>11181.04</v>
      </c>
    </row>
    <row r="15" spans="1:14" ht="15">
      <c r="A15" s="9">
        <v>44270</v>
      </c>
      <c r="B15" s="1" t="s">
        <v>209</v>
      </c>
      <c r="C15" s="6" t="s">
        <v>31</v>
      </c>
      <c r="D15" s="6"/>
      <c r="E15" s="6"/>
      <c r="F15" s="6"/>
      <c r="G15" s="6"/>
      <c r="H15" s="6"/>
      <c r="I15" s="6"/>
      <c r="J15" s="14">
        <v>143.57</v>
      </c>
      <c r="K15" s="6"/>
      <c r="L15" s="6"/>
      <c r="M15" s="6"/>
      <c r="N15" s="6">
        <f t="shared" si="0"/>
        <v>11037.470000000001</v>
      </c>
    </row>
    <row r="16" spans="1:14" ht="15">
      <c r="A16" s="9">
        <v>44274</v>
      </c>
      <c r="B16" s="1" t="s">
        <v>210</v>
      </c>
      <c r="C16" s="6" t="s">
        <v>32</v>
      </c>
      <c r="D16" s="6"/>
      <c r="E16" s="6"/>
      <c r="F16" s="6"/>
      <c r="G16" s="6"/>
      <c r="H16" s="6"/>
      <c r="I16" s="6"/>
      <c r="J16" s="14">
        <v>143.57</v>
      </c>
      <c r="K16" s="6"/>
      <c r="L16" s="6"/>
      <c r="M16" s="6"/>
      <c r="N16" s="6">
        <f t="shared" si="0"/>
        <v>10893.900000000001</v>
      </c>
    </row>
    <row r="17" spans="1:14" ht="15">
      <c r="A17" s="9">
        <v>44274</v>
      </c>
      <c r="B17" s="1" t="s">
        <v>211</v>
      </c>
      <c r="C17" s="6" t="s">
        <v>33</v>
      </c>
      <c r="D17" s="6"/>
      <c r="E17" s="6"/>
      <c r="F17" s="6"/>
      <c r="G17" s="6"/>
      <c r="H17" s="6"/>
      <c r="I17" s="6"/>
      <c r="J17" s="14">
        <v>143.57</v>
      </c>
      <c r="K17" s="6"/>
      <c r="L17" s="6"/>
      <c r="M17" s="6"/>
      <c r="N17" s="6">
        <f t="shared" si="0"/>
        <v>10750.330000000002</v>
      </c>
    </row>
    <row r="18" spans="1:14" ht="15">
      <c r="A18" s="9">
        <v>44286</v>
      </c>
      <c r="B18" s="6" t="s">
        <v>21</v>
      </c>
      <c r="C18" s="6" t="s">
        <v>34</v>
      </c>
      <c r="D18" s="6"/>
      <c r="E18" s="6"/>
      <c r="F18" s="6"/>
      <c r="G18" s="6"/>
      <c r="H18" s="6"/>
      <c r="I18" s="6"/>
      <c r="J18" s="14">
        <v>1.5</v>
      </c>
      <c r="K18" s="6"/>
      <c r="L18" s="6"/>
      <c r="M18" s="6"/>
      <c r="N18" s="6">
        <f t="shared" si="0"/>
        <v>10748.830000000002</v>
      </c>
    </row>
    <row r="19" spans="1:14" ht="15">
      <c r="A19" s="9">
        <v>44286</v>
      </c>
      <c r="B19" s="6" t="s">
        <v>23</v>
      </c>
      <c r="C19" s="6" t="s">
        <v>35</v>
      </c>
      <c r="D19" s="6"/>
      <c r="E19" s="6"/>
      <c r="F19" s="6"/>
      <c r="G19" s="6"/>
      <c r="H19" s="6"/>
      <c r="I19" s="6"/>
      <c r="J19" s="14">
        <v>0.65</v>
      </c>
      <c r="K19" s="6"/>
      <c r="L19" s="6"/>
      <c r="M19" s="6"/>
      <c r="N19" s="6">
        <f t="shared" si="0"/>
        <v>10748.180000000002</v>
      </c>
    </row>
    <row r="20" spans="1:14" ht="15">
      <c r="A20" s="9">
        <v>44286</v>
      </c>
      <c r="B20" s="6" t="s">
        <v>25</v>
      </c>
      <c r="C20" s="6" t="s">
        <v>36</v>
      </c>
      <c r="D20" s="6"/>
      <c r="E20" s="6"/>
      <c r="F20" s="6"/>
      <c r="G20" s="6"/>
      <c r="H20" s="6"/>
      <c r="I20" s="6"/>
      <c r="J20" s="14">
        <v>3.9</v>
      </c>
      <c r="K20" s="6"/>
      <c r="L20" s="6"/>
      <c r="M20" s="6"/>
      <c r="N20" s="6">
        <f t="shared" si="0"/>
        <v>10744.280000000002</v>
      </c>
    </row>
    <row r="21" spans="1:14" ht="15">
      <c r="A21" s="9">
        <v>44292</v>
      </c>
      <c r="B21" s="1" t="s">
        <v>212</v>
      </c>
      <c r="C21" s="6" t="s">
        <v>37</v>
      </c>
      <c r="D21" s="6"/>
      <c r="E21" s="6"/>
      <c r="F21" s="6"/>
      <c r="G21" s="6"/>
      <c r="H21" s="6"/>
      <c r="I21" s="6"/>
      <c r="J21" s="14">
        <v>5</v>
      </c>
      <c r="K21" s="6"/>
      <c r="L21" s="6"/>
      <c r="M21" s="6"/>
      <c r="N21" s="6">
        <f t="shared" si="0"/>
        <v>10739.280000000002</v>
      </c>
    </row>
    <row r="22" spans="1:14" ht="15">
      <c r="A22" s="9">
        <v>44302</v>
      </c>
      <c r="B22" s="6" t="s">
        <v>26</v>
      </c>
      <c r="C22" s="6"/>
      <c r="D22" s="6" t="s">
        <v>43</v>
      </c>
      <c r="E22" s="6">
        <v>11189</v>
      </c>
      <c r="F22" s="6"/>
      <c r="G22" s="6"/>
      <c r="H22" s="6"/>
      <c r="I22" s="6"/>
      <c r="J22" s="6"/>
      <c r="K22" s="6"/>
      <c r="L22" s="6"/>
      <c r="M22" s="6"/>
      <c r="N22" s="6">
        <f t="shared" si="0"/>
        <v>21928.280000000002</v>
      </c>
    </row>
    <row r="23" spans="1:14" ht="15">
      <c r="A23" s="9">
        <v>44305</v>
      </c>
      <c r="B23" s="1" t="s">
        <v>213</v>
      </c>
      <c r="C23" s="6" t="s">
        <v>38</v>
      </c>
      <c r="D23" s="6"/>
      <c r="E23" s="6"/>
      <c r="F23" s="6">
        <v>-2.76</v>
      </c>
      <c r="G23" s="6"/>
      <c r="H23" s="6"/>
      <c r="I23" s="6"/>
      <c r="J23" s="6"/>
      <c r="K23" s="6"/>
      <c r="L23" s="6"/>
      <c r="M23" s="6"/>
      <c r="N23" s="6">
        <f t="shared" si="0"/>
        <v>21925.520000000004</v>
      </c>
    </row>
    <row r="24" spans="1:14" ht="15">
      <c r="A24" s="10">
        <v>44316</v>
      </c>
      <c r="B24" s="1" t="s">
        <v>214</v>
      </c>
      <c r="C24" s="6" t="s">
        <v>39</v>
      </c>
      <c r="D24" s="6"/>
      <c r="E24" s="6"/>
      <c r="F24" s="6"/>
      <c r="G24" s="6"/>
      <c r="H24" s="6"/>
      <c r="I24" s="6"/>
      <c r="J24" s="14">
        <v>143.57</v>
      </c>
      <c r="K24" s="6"/>
      <c r="L24" s="6"/>
      <c r="M24" s="6"/>
      <c r="N24" s="6">
        <f t="shared" si="0"/>
        <v>21781.950000000004</v>
      </c>
    </row>
    <row r="25" spans="1:14" ht="15">
      <c r="A25" s="10">
        <v>44316</v>
      </c>
      <c r="B25" s="6" t="s">
        <v>23</v>
      </c>
      <c r="C25" s="6" t="s">
        <v>40</v>
      </c>
      <c r="D25" s="6"/>
      <c r="E25" s="6"/>
      <c r="F25" s="6"/>
      <c r="G25" s="6"/>
      <c r="H25" s="6"/>
      <c r="I25" s="6"/>
      <c r="J25" s="14">
        <v>1.5</v>
      </c>
      <c r="K25" s="6"/>
      <c r="L25" s="6"/>
      <c r="M25" s="6"/>
      <c r="N25" s="6">
        <f t="shared" si="0"/>
        <v>21780.450000000004</v>
      </c>
    </row>
    <row r="26" spans="1:14" ht="15">
      <c r="A26" s="10">
        <v>44316</v>
      </c>
      <c r="B26" s="6" t="s">
        <v>25</v>
      </c>
      <c r="C26" s="6" t="s">
        <v>41</v>
      </c>
      <c r="D26" s="6"/>
      <c r="E26" s="6"/>
      <c r="F26" s="6"/>
      <c r="G26" s="6"/>
      <c r="H26" s="6"/>
      <c r="I26" s="6"/>
      <c r="J26" s="14">
        <v>0.65</v>
      </c>
      <c r="K26" s="6"/>
      <c r="L26" s="6"/>
      <c r="M26" s="6"/>
      <c r="N26" s="6">
        <f t="shared" si="0"/>
        <v>21779.800000000003</v>
      </c>
    </row>
    <row r="27" spans="1:14" ht="15">
      <c r="A27" s="10">
        <v>44316</v>
      </c>
      <c r="B27" s="1" t="s">
        <v>212</v>
      </c>
      <c r="C27" s="6" t="s">
        <v>42</v>
      </c>
      <c r="D27" s="6"/>
      <c r="E27" s="6"/>
      <c r="F27" s="6"/>
      <c r="G27" s="6"/>
      <c r="H27" s="6"/>
      <c r="I27" s="6"/>
      <c r="J27" s="14">
        <v>3.9</v>
      </c>
      <c r="K27" s="6"/>
      <c r="L27" s="6"/>
      <c r="M27" s="6"/>
      <c r="N27" s="6">
        <f t="shared" si="0"/>
        <v>21775.9</v>
      </c>
    </row>
    <row r="28" spans="1:14" ht="15">
      <c r="A28" s="10">
        <v>44327</v>
      </c>
      <c r="B28" s="1" t="s">
        <v>216</v>
      </c>
      <c r="C28" s="6" t="s">
        <v>44</v>
      </c>
      <c r="E28" s="6"/>
      <c r="F28" s="6"/>
      <c r="G28" s="6"/>
      <c r="H28" s="6"/>
      <c r="I28" s="6"/>
      <c r="J28" s="14">
        <v>143.57</v>
      </c>
      <c r="K28" s="6"/>
      <c r="L28" s="6"/>
      <c r="M28" s="6"/>
      <c r="N28" s="6">
        <f t="shared" si="0"/>
        <v>21632.33</v>
      </c>
    </row>
    <row r="29" spans="1:14" ht="15">
      <c r="A29" s="10">
        <v>44342</v>
      </c>
      <c r="B29" s="1" t="s">
        <v>217</v>
      </c>
      <c r="C29" s="6" t="s">
        <v>45</v>
      </c>
      <c r="D29" s="6"/>
      <c r="E29" s="6"/>
      <c r="F29" s="6"/>
      <c r="G29" s="6"/>
      <c r="H29" s="6"/>
      <c r="I29" s="6"/>
      <c r="J29" s="6"/>
      <c r="K29" s="6"/>
      <c r="L29" s="6"/>
      <c r="M29" s="14">
        <v>149.65</v>
      </c>
      <c r="N29" s="6">
        <f t="shared" si="0"/>
        <v>21482.68</v>
      </c>
    </row>
    <row r="30" spans="1:14" ht="15">
      <c r="A30" s="10">
        <v>44342</v>
      </c>
      <c r="B30" s="1" t="s">
        <v>218</v>
      </c>
      <c r="C30" s="6" t="s">
        <v>46</v>
      </c>
      <c r="D30" s="6"/>
      <c r="E30" s="6"/>
      <c r="F30" s="6"/>
      <c r="G30" s="6"/>
      <c r="H30" s="6"/>
      <c r="I30" s="6"/>
      <c r="J30" s="14">
        <v>20</v>
      </c>
      <c r="K30" s="6"/>
      <c r="L30" s="6"/>
      <c r="M30" s="6"/>
      <c r="N30" s="6">
        <f t="shared" si="0"/>
        <v>21462.68</v>
      </c>
    </row>
    <row r="31" spans="1:14" ht="15">
      <c r="A31" s="9">
        <v>44347</v>
      </c>
      <c r="B31" s="6" t="s">
        <v>23</v>
      </c>
      <c r="C31" s="6" t="s">
        <v>48</v>
      </c>
      <c r="D31" s="6"/>
      <c r="E31" s="6"/>
      <c r="F31" s="6"/>
      <c r="G31" s="6"/>
      <c r="H31" s="6"/>
      <c r="I31" s="6"/>
      <c r="J31" s="14">
        <v>1.5</v>
      </c>
      <c r="K31" s="6"/>
      <c r="L31" s="6"/>
      <c r="M31" s="6"/>
      <c r="N31" s="6">
        <f t="shared" si="0"/>
        <v>21461.18</v>
      </c>
    </row>
    <row r="32" spans="1:14" ht="15">
      <c r="A32" s="9">
        <v>44347</v>
      </c>
      <c r="B32" s="6" t="s">
        <v>25</v>
      </c>
      <c r="C32" s="6" t="s">
        <v>49</v>
      </c>
      <c r="D32" s="6"/>
      <c r="E32" s="6"/>
      <c r="F32" s="6"/>
      <c r="G32" s="6"/>
      <c r="H32" s="6"/>
      <c r="I32" s="6"/>
      <c r="J32" s="14">
        <v>0.65</v>
      </c>
      <c r="K32" s="6"/>
      <c r="L32" s="6"/>
      <c r="M32" s="6"/>
      <c r="N32" s="6">
        <f t="shared" si="0"/>
        <v>21460.53</v>
      </c>
    </row>
    <row r="33" spans="1:14" ht="15">
      <c r="A33" s="9">
        <v>44347</v>
      </c>
      <c r="B33" s="1" t="s">
        <v>212</v>
      </c>
      <c r="C33" s="6" t="s">
        <v>50</v>
      </c>
      <c r="D33" s="6"/>
      <c r="E33" s="6"/>
      <c r="F33" s="6"/>
      <c r="G33" s="6"/>
      <c r="H33" s="6"/>
      <c r="I33" s="6"/>
      <c r="J33" s="14">
        <v>3.9</v>
      </c>
      <c r="K33" s="6"/>
      <c r="L33" s="6"/>
      <c r="M33" s="6"/>
      <c r="N33" s="6">
        <f t="shared" si="0"/>
        <v>21456.629999999997</v>
      </c>
    </row>
    <row r="34" spans="1:14" ht="15">
      <c r="A34" s="9">
        <v>44354</v>
      </c>
      <c r="B34" s="1" t="s">
        <v>219</v>
      </c>
      <c r="C34" s="6" t="s">
        <v>51</v>
      </c>
      <c r="E34" s="6"/>
      <c r="F34" s="6"/>
      <c r="G34" s="6"/>
      <c r="H34" s="6"/>
      <c r="I34" s="6"/>
      <c r="J34" s="6"/>
      <c r="K34" s="6"/>
      <c r="L34" s="6"/>
      <c r="M34" s="14">
        <v>101.56</v>
      </c>
      <c r="N34" s="6">
        <f t="shared" si="0"/>
        <v>21355.069999999996</v>
      </c>
    </row>
    <row r="35" spans="1:14" ht="15">
      <c r="A35" s="9">
        <v>44363</v>
      </c>
      <c r="B35" s="1" t="s">
        <v>220</v>
      </c>
      <c r="C35" s="6" t="s">
        <v>52</v>
      </c>
      <c r="D35" s="15"/>
      <c r="E35" s="6"/>
      <c r="F35" s="6"/>
      <c r="G35" s="6"/>
      <c r="H35" s="6"/>
      <c r="I35" s="6"/>
      <c r="J35" s="14">
        <v>143.57</v>
      </c>
      <c r="K35" s="6"/>
      <c r="L35" s="6"/>
      <c r="M35" s="6"/>
      <c r="N35" s="6">
        <f t="shared" si="0"/>
        <v>21211.499999999996</v>
      </c>
    </row>
    <row r="36" spans="1:14" ht="15">
      <c r="A36" s="9">
        <v>44377</v>
      </c>
      <c r="B36" s="6" t="s">
        <v>23</v>
      </c>
      <c r="C36" s="6" t="s">
        <v>53</v>
      </c>
      <c r="E36" s="6"/>
      <c r="F36" s="6"/>
      <c r="G36" s="6"/>
      <c r="H36" s="6"/>
      <c r="I36" s="6"/>
      <c r="J36" s="14">
        <v>1.5</v>
      </c>
      <c r="K36" s="6"/>
      <c r="L36" s="6"/>
      <c r="M36" s="6"/>
      <c r="N36" s="6">
        <f t="shared" si="0"/>
        <v>21209.999999999996</v>
      </c>
    </row>
    <row r="37" spans="1:14" ht="15">
      <c r="A37" s="9">
        <v>44377</v>
      </c>
      <c r="B37" s="6" t="s">
        <v>25</v>
      </c>
      <c r="C37" s="6" t="s">
        <v>54</v>
      </c>
      <c r="D37" s="6"/>
      <c r="E37" s="6"/>
      <c r="F37" s="6"/>
      <c r="G37" s="6"/>
      <c r="H37" s="6"/>
      <c r="I37" s="6"/>
      <c r="J37" s="14">
        <v>0.65</v>
      </c>
      <c r="K37" s="6"/>
      <c r="L37" s="6"/>
      <c r="M37" s="6"/>
      <c r="N37" s="6">
        <f t="shared" si="0"/>
        <v>21209.349999999995</v>
      </c>
    </row>
    <row r="38" spans="1:14" ht="15">
      <c r="A38" s="9">
        <v>44377</v>
      </c>
      <c r="B38" s="1" t="s">
        <v>212</v>
      </c>
      <c r="C38" s="6" t="s">
        <v>55</v>
      </c>
      <c r="D38" s="6"/>
      <c r="E38" s="6"/>
      <c r="F38" s="6"/>
      <c r="G38" s="6"/>
      <c r="H38" s="6"/>
      <c r="I38" s="6"/>
      <c r="J38" s="14">
        <v>5</v>
      </c>
      <c r="K38" s="6"/>
      <c r="L38" s="6"/>
      <c r="M38" s="6"/>
      <c r="N38" s="6">
        <f t="shared" si="0"/>
        <v>21204.349999999995</v>
      </c>
    </row>
    <row r="39" spans="1:14" ht="15">
      <c r="A39" s="9">
        <v>44390</v>
      </c>
      <c r="B39" s="1" t="s">
        <v>221</v>
      </c>
      <c r="C39" s="6" t="s">
        <v>56</v>
      </c>
      <c r="D39" s="6"/>
      <c r="E39" s="6"/>
      <c r="F39" s="6"/>
      <c r="G39" s="6"/>
      <c r="H39" s="6"/>
      <c r="I39" s="6"/>
      <c r="J39" s="14">
        <v>143.57</v>
      </c>
      <c r="K39" s="6"/>
      <c r="L39" s="6"/>
      <c r="M39" s="6"/>
      <c r="N39" s="6">
        <f t="shared" si="0"/>
        <v>21060.779999999995</v>
      </c>
    </row>
    <row r="40" spans="1:14" ht="15">
      <c r="A40" s="9">
        <v>44403</v>
      </c>
      <c r="B40" s="6" t="s">
        <v>26</v>
      </c>
      <c r="C40" s="6"/>
      <c r="D40" s="1" t="s">
        <v>47</v>
      </c>
      <c r="E40" s="6">
        <v>8189</v>
      </c>
      <c r="F40" s="6"/>
      <c r="G40" s="6"/>
      <c r="H40" s="6"/>
      <c r="I40" s="6"/>
      <c r="J40" s="6"/>
      <c r="K40" s="6"/>
      <c r="L40" s="6"/>
      <c r="M40" s="6"/>
      <c r="N40" s="6">
        <f t="shared" si="0"/>
        <v>29249.779999999995</v>
      </c>
    </row>
    <row r="41" spans="1:14" ht="15">
      <c r="A41" s="9">
        <v>44407</v>
      </c>
      <c r="B41" s="6" t="s">
        <v>26</v>
      </c>
      <c r="C41" s="6"/>
      <c r="D41" s="1" t="s">
        <v>67</v>
      </c>
      <c r="E41" s="6">
        <v>3000</v>
      </c>
      <c r="F41" s="6"/>
      <c r="G41" s="6"/>
      <c r="H41" s="6"/>
      <c r="I41" s="6"/>
      <c r="J41" s="6"/>
      <c r="K41" s="6"/>
      <c r="L41" s="6"/>
      <c r="M41" s="6"/>
      <c r="N41" s="6">
        <f t="shared" si="0"/>
        <v>32249.779999999995</v>
      </c>
    </row>
    <row r="42" spans="1:14" ht="15">
      <c r="A42" s="9">
        <v>44408</v>
      </c>
      <c r="B42" s="6" t="s">
        <v>23</v>
      </c>
      <c r="C42" s="6" t="s">
        <v>57</v>
      </c>
      <c r="D42" s="6"/>
      <c r="E42" s="6"/>
      <c r="F42" s="6"/>
      <c r="G42" s="6"/>
      <c r="H42" s="6"/>
      <c r="I42" s="6"/>
      <c r="J42" s="14">
        <v>1.5</v>
      </c>
      <c r="K42" s="6"/>
      <c r="L42" s="6"/>
      <c r="M42" s="6"/>
      <c r="N42" s="6">
        <f t="shared" si="0"/>
        <v>32248.279999999995</v>
      </c>
    </row>
    <row r="43" spans="1:14" ht="15">
      <c r="A43" s="9">
        <v>44408</v>
      </c>
      <c r="B43" s="6" t="s">
        <v>25</v>
      </c>
      <c r="C43" s="6" t="s">
        <v>58</v>
      </c>
      <c r="D43" s="6"/>
      <c r="E43" s="6"/>
      <c r="F43" s="6"/>
      <c r="G43" s="6"/>
      <c r="H43" s="6"/>
      <c r="I43" s="6"/>
      <c r="J43" s="14">
        <v>0.65</v>
      </c>
      <c r="K43" s="6"/>
      <c r="L43" s="6"/>
      <c r="M43" s="6"/>
      <c r="N43" s="6">
        <f t="shared" si="0"/>
        <v>32247.629999999994</v>
      </c>
    </row>
    <row r="44" spans="1:14" ht="15">
      <c r="A44" s="9">
        <v>44408</v>
      </c>
      <c r="B44" s="1" t="s">
        <v>212</v>
      </c>
      <c r="C44" s="6" t="s">
        <v>59</v>
      </c>
      <c r="D44" s="6"/>
      <c r="E44" s="6"/>
      <c r="F44" s="6"/>
      <c r="G44" s="6"/>
      <c r="H44" s="6"/>
      <c r="I44" s="6"/>
      <c r="J44" s="14">
        <v>5</v>
      </c>
      <c r="K44" s="6"/>
      <c r="L44" s="6"/>
      <c r="M44" s="6"/>
      <c r="N44" s="6">
        <f t="shared" si="0"/>
        <v>32242.629999999994</v>
      </c>
    </row>
    <row r="45" spans="1:14" ht="15">
      <c r="A45" s="9">
        <v>44417</v>
      </c>
      <c r="B45" s="1" t="s">
        <v>222</v>
      </c>
      <c r="C45" s="6" t="s">
        <v>60</v>
      </c>
      <c r="D45" s="6"/>
      <c r="E45" s="6"/>
      <c r="F45" s="6"/>
      <c r="G45" s="6"/>
      <c r="H45" s="6"/>
      <c r="I45" s="6"/>
      <c r="J45" s="14">
        <v>143.57</v>
      </c>
      <c r="K45" s="6"/>
      <c r="L45" s="6"/>
      <c r="M45" s="6"/>
      <c r="N45" s="6">
        <f t="shared" si="0"/>
        <v>32099.059999999994</v>
      </c>
    </row>
    <row r="46" spans="1:14" ht="15">
      <c r="A46" s="9">
        <v>44439</v>
      </c>
      <c r="B46" s="6" t="s">
        <v>23</v>
      </c>
      <c r="C46" s="6" t="s">
        <v>61</v>
      </c>
      <c r="D46" s="6"/>
      <c r="E46" s="6"/>
      <c r="F46" s="6"/>
      <c r="G46" s="6"/>
      <c r="H46" s="6"/>
      <c r="I46" s="6"/>
      <c r="J46" s="14">
        <v>1.5</v>
      </c>
      <c r="K46" s="6"/>
      <c r="L46" s="6"/>
      <c r="M46" s="6"/>
      <c r="N46" s="6">
        <f t="shared" si="0"/>
        <v>32097.559999999994</v>
      </c>
    </row>
    <row r="47" spans="1:14" ht="15">
      <c r="A47" s="9">
        <v>44439</v>
      </c>
      <c r="B47" s="6" t="s">
        <v>25</v>
      </c>
      <c r="C47" s="6" t="s">
        <v>62</v>
      </c>
      <c r="D47" s="6"/>
      <c r="E47" s="6"/>
      <c r="F47" s="6"/>
      <c r="G47" s="6"/>
      <c r="H47" s="6"/>
      <c r="I47" s="6"/>
      <c r="J47" s="14">
        <v>0.65</v>
      </c>
      <c r="K47" s="6"/>
      <c r="L47" s="6"/>
      <c r="M47" s="6"/>
      <c r="N47" s="6">
        <f t="shared" si="0"/>
        <v>32096.909999999993</v>
      </c>
    </row>
    <row r="48" spans="1:14" ht="15">
      <c r="A48" s="9">
        <v>44439</v>
      </c>
      <c r="B48" s="1" t="s">
        <v>212</v>
      </c>
      <c r="C48" s="6" t="s">
        <v>63</v>
      </c>
      <c r="D48" s="6"/>
      <c r="E48" s="6"/>
      <c r="F48" s="6"/>
      <c r="G48" s="6"/>
      <c r="H48" s="6"/>
      <c r="I48" s="6"/>
      <c r="J48" s="14">
        <v>5</v>
      </c>
      <c r="K48" s="6"/>
      <c r="L48" s="6"/>
      <c r="M48" s="6"/>
      <c r="N48" s="6">
        <f t="shared" si="0"/>
        <v>32091.909999999993</v>
      </c>
    </row>
    <row r="49" spans="1:14" ht="15">
      <c r="A49" s="9">
        <v>44449</v>
      </c>
      <c r="B49" s="1" t="s">
        <v>223</v>
      </c>
      <c r="C49" s="6" t="s">
        <v>64</v>
      </c>
      <c r="D49" s="6"/>
      <c r="E49" s="6"/>
      <c r="F49" s="6"/>
      <c r="G49" s="6"/>
      <c r="H49" s="6"/>
      <c r="I49" s="6"/>
      <c r="J49" s="14">
        <v>143.57</v>
      </c>
      <c r="K49" s="6"/>
      <c r="L49" s="6"/>
      <c r="M49" s="6"/>
      <c r="N49" s="6">
        <f t="shared" si="0"/>
        <v>31948.339999999993</v>
      </c>
    </row>
    <row r="50" spans="1:14" ht="15">
      <c r="A50" s="9">
        <v>44467</v>
      </c>
      <c r="B50" s="1" t="s">
        <v>224</v>
      </c>
      <c r="C50" s="6" t="s">
        <v>65</v>
      </c>
      <c r="D50" s="11"/>
      <c r="E50" s="6"/>
      <c r="F50" s="6"/>
      <c r="G50" s="6"/>
      <c r="H50" s="6"/>
      <c r="I50" s="6"/>
      <c r="J50" s="6"/>
      <c r="K50" s="6"/>
      <c r="L50" s="6"/>
      <c r="M50" s="14">
        <v>300</v>
      </c>
      <c r="N50" s="6">
        <f t="shared" si="0"/>
        <v>31648.339999999993</v>
      </c>
    </row>
    <row r="51" spans="1:14" ht="15">
      <c r="A51" s="9">
        <v>44469</v>
      </c>
      <c r="B51" s="6" t="s">
        <v>23</v>
      </c>
      <c r="C51" s="6" t="s">
        <v>66</v>
      </c>
      <c r="D51" s="6"/>
      <c r="E51" s="6"/>
      <c r="F51" s="6"/>
      <c r="G51" s="6"/>
      <c r="H51" s="6"/>
      <c r="I51" s="6"/>
      <c r="J51" s="14">
        <v>1.5</v>
      </c>
      <c r="K51" s="6"/>
      <c r="L51" s="6"/>
      <c r="M51" s="6"/>
      <c r="N51" s="6">
        <f t="shared" si="0"/>
        <v>31646.839999999993</v>
      </c>
    </row>
    <row r="52" spans="1:14" ht="15">
      <c r="A52" s="9">
        <v>44469</v>
      </c>
      <c r="B52" s="6" t="s">
        <v>25</v>
      </c>
      <c r="C52" s="6" t="s">
        <v>68</v>
      </c>
      <c r="D52" s="6"/>
      <c r="E52" s="6"/>
      <c r="F52" s="6"/>
      <c r="G52" s="6"/>
      <c r="H52" s="6"/>
      <c r="I52" s="6"/>
      <c r="J52" s="14">
        <v>0.65</v>
      </c>
      <c r="K52" s="6"/>
      <c r="L52" s="6"/>
      <c r="M52" s="6"/>
      <c r="N52" s="6">
        <f t="shared" si="0"/>
        <v>31646.18999999999</v>
      </c>
    </row>
    <row r="53" spans="1:14" ht="15">
      <c r="A53" s="9">
        <v>44469</v>
      </c>
      <c r="B53" s="1" t="s">
        <v>212</v>
      </c>
      <c r="C53" s="6" t="s">
        <v>69</v>
      </c>
      <c r="D53" s="6"/>
      <c r="E53" s="6"/>
      <c r="F53" s="6"/>
      <c r="G53" s="6"/>
      <c r="H53" s="6"/>
      <c r="I53" s="6"/>
      <c r="J53" s="14">
        <v>5</v>
      </c>
      <c r="K53" s="6"/>
      <c r="L53" s="6"/>
      <c r="M53" s="6"/>
      <c r="N53" s="6">
        <f t="shared" si="0"/>
        <v>31641.18999999999</v>
      </c>
    </row>
    <row r="54" spans="1:14" ht="15">
      <c r="A54" s="9">
        <v>44481</v>
      </c>
      <c r="B54" s="1" t="s">
        <v>225</v>
      </c>
      <c r="C54" s="6" t="s">
        <v>70</v>
      </c>
      <c r="D54" s="6"/>
      <c r="E54" s="6"/>
      <c r="F54" s="6"/>
      <c r="G54" s="6"/>
      <c r="H54" s="6"/>
      <c r="I54" s="6"/>
      <c r="J54" s="14">
        <v>143.57</v>
      </c>
      <c r="K54" s="6"/>
      <c r="L54" s="6"/>
      <c r="M54" s="6"/>
      <c r="N54" s="6">
        <f t="shared" si="0"/>
        <v>31497.61999999999</v>
      </c>
    </row>
    <row r="55" spans="1:14" ht="15">
      <c r="A55" s="9">
        <v>44491</v>
      </c>
      <c r="B55" s="6" t="s">
        <v>26</v>
      </c>
      <c r="C55" s="6"/>
      <c r="D55" s="1" t="s">
        <v>73</v>
      </c>
      <c r="E55" s="6">
        <v>8485</v>
      </c>
      <c r="F55" s="6"/>
      <c r="G55" s="6"/>
      <c r="H55" s="6"/>
      <c r="I55" s="6"/>
      <c r="J55" s="6"/>
      <c r="K55" s="6"/>
      <c r="L55" s="6"/>
      <c r="M55" s="6"/>
      <c r="N55" s="6">
        <f t="shared" si="0"/>
        <v>39982.619999999995</v>
      </c>
    </row>
    <row r="56" spans="1:14" ht="15">
      <c r="A56" s="9">
        <v>44500</v>
      </c>
      <c r="B56" s="6" t="s">
        <v>23</v>
      </c>
      <c r="C56" s="6" t="s">
        <v>71</v>
      </c>
      <c r="D56" s="6"/>
      <c r="E56" s="6"/>
      <c r="F56" s="6"/>
      <c r="G56" s="6"/>
      <c r="H56" s="6"/>
      <c r="I56" s="6"/>
      <c r="J56" s="14">
        <v>1.5</v>
      </c>
      <c r="K56" s="6"/>
      <c r="L56" s="6"/>
      <c r="M56" s="6"/>
      <c r="N56" s="6">
        <f t="shared" si="0"/>
        <v>39981.119999999995</v>
      </c>
    </row>
    <row r="57" spans="1:14" ht="15">
      <c r="A57" s="9">
        <v>44500</v>
      </c>
      <c r="B57" s="6" t="s">
        <v>25</v>
      </c>
      <c r="C57" s="6" t="s">
        <v>72</v>
      </c>
      <c r="D57" s="6"/>
      <c r="E57" s="6"/>
      <c r="F57" s="6"/>
      <c r="G57" s="6"/>
      <c r="H57" s="6"/>
      <c r="I57" s="6"/>
      <c r="J57" s="14">
        <v>0.65</v>
      </c>
      <c r="K57" s="6"/>
      <c r="L57" s="6"/>
      <c r="M57" s="6"/>
      <c r="N57" s="6">
        <f t="shared" si="0"/>
        <v>39980.469999999994</v>
      </c>
    </row>
    <row r="58" spans="1:14" ht="15">
      <c r="A58" s="9">
        <v>44500</v>
      </c>
      <c r="B58" s="1" t="s">
        <v>212</v>
      </c>
      <c r="C58" s="6" t="s">
        <v>74</v>
      </c>
      <c r="D58" s="6"/>
      <c r="E58" s="6"/>
      <c r="F58" s="6"/>
      <c r="G58" s="6"/>
      <c r="H58" s="6"/>
      <c r="I58" s="6"/>
      <c r="J58" s="14">
        <v>5</v>
      </c>
      <c r="K58" s="6"/>
      <c r="L58" s="6"/>
      <c r="M58" s="6"/>
      <c r="N58" s="6">
        <f t="shared" si="0"/>
        <v>39975.469999999994</v>
      </c>
    </row>
    <row r="59" spans="1:14" ht="15">
      <c r="A59" s="5">
        <v>44510</v>
      </c>
      <c r="B59" s="1" t="s">
        <v>226</v>
      </c>
      <c r="C59" s="6" t="s">
        <v>75</v>
      </c>
      <c r="D59" s="6"/>
      <c r="E59" s="6"/>
      <c r="F59" s="6"/>
      <c r="G59" s="6"/>
      <c r="H59" s="6"/>
      <c r="I59" s="6"/>
      <c r="J59" s="14">
        <v>200</v>
      </c>
      <c r="K59" s="6"/>
      <c r="L59" s="6"/>
      <c r="M59" s="6"/>
      <c r="N59" s="6">
        <f t="shared" si="0"/>
        <v>39775.469999999994</v>
      </c>
    </row>
    <row r="60" spans="1:14" ht="15">
      <c r="A60" s="9">
        <v>44510</v>
      </c>
      <c r="B60" s="1" t="s">
        <v>227</v>
      </c>
      <c r="C60" s="6" t="s">
        <v>76</v>
      </c>
      <c r="D60" s="6"/>
      <c r="E60" s="6"/>
      <c r="F60" s="6"/>
      <c r="G60" s="6"/>
      <c r="H60" s="6"/>
      <c r="I60" s="6"/>
      <c r="J60" s="14">
        <v>2.1</v>
      </c>
      <c r="K60" s="6"/>
      <c r="L60" s="6"/>
      <c r="M60" s="6"/>
      <c r="N60" s="6">
        <f t="shared" si="0"/>
        <v>39773.369999999995</v>
      </c>
    </row>
    <row r="61" spans="1:14" ht="15">
      <c r="A61" s="9">
        <v>44530</v>
      </c>
      <c r="B61" s="6" t="s">
        <v>23</v>
      </c>
      <c r="C61" s="6" t="s">
        <v>77</v>
      </c>
      <c r="D61" s="6"/>
      <c r="E61" s="6"/>
      <c r="F61" s="6"/>
      <c r="G61" s="6"/>
      <c r="H61" s="6"/>
      <c r="I61" s="6"/>
      <c r="J61" s="14">
        <v>1.5</v>
      </c>
      <c r="K61" s="6"/>
      <c r="L61" s="6"/>
      <c r="M61" s="6"/>
      <c r="N61" s="6">
        <f t="shared" si="0"/>
        <v>39771.869999999995</v>
      </c>
    </row>
    <row r="62" spans="1:14" ht="15">
      <c r="A62" s="9">
        <v>44530</v>
      </c>
      <c r="B62" s="6" t="s">
        <v>25</v>
      </c>
      <c r="C62" s="6" t="s">
        <v>78</v>
      </c>
      <c r="D62" s="6"/>
      <c r="E62" s="6"/>
      <c r="F62" s="6"/>
      <c r="G62" s="6"/>
      <c r="H62" s="6"/>
      <c r="I62" s="6"/>
      <c r="J62" s="14">
        <v>0.65</v>
      </c>
      <c r="K62" s="6"/>
      <c r="L62" s="6"/>
      <c r="M62" s="6"/>
      <c r="N62" s="6">
        <f t="shared" si="0"/>
        <v>39771.219999999994</v>
      </c>
    </row>
    <row r="63" spans="1:14" ht="15">
      <c r="A63" s="9">
        <v>44530</v>
      </c>
      <c r="B63" s="1" t="s">
        <v>212</v>
      </c>
      <c r="C63" s="6" t="s">
        <v>79</v>
      </c>
      <c r="D63" s="6"/>
      <c r="E63" s="6"/>
      <c r="F63" s="6"/>
      <c r="G63" s="6"/>
      <c r="H63" s="6"/>
      <c r="I63" s="6"/>
      <c r="J63" s="14">
        <v>5</v>
      </c>
      <c r="K63" s="6"/>
      <c r="L63" s="6"/>
      <c r="M63" s="6"/>
      <c r="N63" s="6">
        <f t="shared" si="0"/>
        <v>39766.219999999994</v>
      </c>
    </row>
    <row r="64" spans="1:14" ht="15">
      <c r="A64" s="9">
        <v>44533</v>
      </c>
      <c r="B64" s="1" t="s">
        <v>228</v>
      </c>
      <c r="C64" s="6" t="s">
        <v>80</v>
      </c>
      <c r="D64" s="6"/>
      <c r="E64" s="6"/>
      <c r="F64" s="6"/>
      <c r="G64" s="6"/>
      <c r="H64" s="6"/>
      <c r="I64" s="6"/>
      <c r="J64" s="14">
        <v>200</v>
      </c>
      <c r="K64" s="6"/>
      <c r="L64" s="6"/>
      <c r="M64" s="6"/>
      <c r="N64" s="6">
        <f t="shared" si="0"/>
        <v>39566.219999999994</v>
      </c>
    </row>
    <row r="65" spans="1:14" ht="15">
      <c r="A65" s="9">
        <v>44533</v>
      </c>
      <c r="B65" s="1" t="s">
        <v>229</v>
      </c>
      <c r="C65" s="6" t="s">
        <v>81</v>
      </c>
      <c r="D65" s="6"/>
      <c r="E65" s="6"/>
      <c r="F65" s="6"/>
      <c r="G65" s="6"/>
      <c r="H65" s="6"/>
      <c r="I65" s="6"/>
      <c r="J65" s="14">
        <v>2.1</v>
      </c>
      <c r="K65" s="6"/>
      <c r="L65" s="6"/>
      <c r="M65" s="6"/>
      <c r="N65" s="6">
        <f t="shared" si="0"/>
        <v>39564.119999999995</v>
      </c>
    </row>
    <row r="66" spans="1:14" ht="15">
      <c r="A66" s="9">
        <v>44533</v>
      </c>
      <c r="B66" s="1" t="s">
        <v>230</v>
      </c>
      <c r="C66" s="6" t="s">
        <v>82</v>
      </c>
      <c r="D66" s="6"/>
      <c r="E66" s="6"/>
      <c r="F66" s="6"/>
      <c r="G66" s="6"/>
      <c r="H66" s="6"/>
      <c r="I66" s="6"/>
      <c r="J66" s="14">
        <v>143.57</v>
      </c>
      <c r="K66" s="6"/>
      <c r="L66" s="6"/>
      <c r="M66" s="6"/>
      <c r="N66" s="6">
        <f t="shared" si="0"/>
        <v>39420.549999999996</v>
      </c>
    </row>
    <row r="67" spans="1:14" ht="15">
      <c r="A67" s="9">
        <v>44537</v>
      </c>
      <c r="B67" s="1" t="s">
        <v>231</v>
      </c>
      <c r="C67" s="6" t="s">
        <v>83</v>
      </c>
      <c r="D67" s="6"/>
      <c r="E67" s="6"/>
      <c r="F67" s="6"/>
      <c r="G67" s="6"/>
      <c r="H67" s="6"/>
      <c r="I67" s="6"/>
      <c r="J67" s="14">
        <v>550.63</v>
      </c>
      <c r="K67" s="6"/>
      <c r="L67" s="6"/>
      <c r="M67" s="6"/>
      <c r="N67" s="6">
        <f t="shared" si="0"/>
        <v>38869.92</v>
      </c>
    </row>
    <row r="68" spans="1:14" ht="15">
      <c r="A68" s="9">
        <v>44539</v>
      </c>
      <c r="B68" s="1" t="s">
        <v>232</v>
      </c>
      <c r="C68" s="6" t="s">
        <v>84</v>
      </c>
      <c r="D68" s="6"/>
      <c r="E68" s="6"/>
      <c r="F68" s="6"/>
      <c r="G68" s="6"/>
      <c r="H68" s="6"/>
      <c r="I68" s="6"/>
      <c r="J68" s="6"/>
      <c r="K68" s="6"/>
      <c r="L68" s="6"/>
      <c r="M68" s="14">
        <v>346.83</v>
      </c>
      <c r="N68" s="6">
        <f t="shared" si="0"/>
        <v>38523.09</v>
      </c>
    </row>
    <row r="69" spans="1:14" ht="15">
      <c r="A69" s="9">
        <v>44539</v>
      </c>
      <c r="B69" s="1" t="s">
        <v>233</v>
      </c>
      <c r="C69" s="6" t="s">
        <v>85</v>
      </c>
      <c r="D69" s="6"/>
      <c r="E69" s="6"/>
      <c r="F69" s="6"/>
      <c r="G69" s="6"/>
      <c r="H69" s="6"/>
      <c r="I69" s="6"/>
      <c r="J69" s="6"/>
      <c r="K69" s="6"/>
      <c r="L69" s="6"/>
      <c r="M69" s="14">
        <v>1349</v>
      </c>
      <c r="N69" s="6">
        <f t="shared" si="0"/>
        <v>37174.09</v>
      </c>
    </row>
    <row r="70" spans="1:14" ht="15">
      <c r="A70" s="9">
        <v>44539</v>
      </c>
      <c r="B70" s="1" t="s">
        <v>234</v>
      </c>
      <c r="C70" s="6" t="s">
        <v>86</v>
      </c>
      <c r="D70" s="6"/>
      <c r="E70" s="6"/>
      <c r="F70" s="6"/>
      <c r="G70" s="6"/>
      <c r="H70" s="6"/>
      <c r="I70" s="14">
        <v>220.04</v>
      </c>
      <c r="J70" s="6"/>
      <c r="K70" s="6"/>
      <c r="L70" s="6"/>
      <c r="M70" s="6"/>
      <c r="N70" s="6">
        <f t="shared" si="0"/>
        <v>36954.049999999996</v>
      </c>
    </row>
    <row r="71" spans="1:14" ht="15">
      <c r="A71" s="9">
        <v>44539</v>
      </c>
      <c r="B71" s="1" t="s">
        <v>224</v>
      </c>
      <c r="C71" s="6" t="s">
        <v>87</v>
      </c>
      <c r="D71" s="6"/>
      <c r="E71" s="6"/>
      <c r="F71" s="6"/>
      <c r="G71" s="6"/>
      <c r="H71" s="6"/>
      <c r="I71" s="6"/>
      <c r="J71" s="6"/>
      <c r="K71" s="6"/>
      <c r="L71" s="6"/>
      <c r="M71" s="14">
        <v>300</v>
      </c>
      <c r="N71" s="6">
        <f t="shared" si="0"/>
        <v>36654.049999999996</v>
      </c>
    </row>
    <row r="72" spans="1:14" ht="15">
      <c r="A72" s="9">
        <v>44540</v>
      </c>
      <c r="B72" s="1" t="s">
        <v>235</v>
      </c>
      <c r="C72" s="6" t="s">
        <v>88</v>
      </c>
      <c r="D72" s="6"/>
      <c r="E72" s="6"/>
      <c r="F72" s="6"/>
      <c r="G72" s="6"/>
      <c r="H72" s="6"/>
      <c r="I72" s="6"/>
      <c r="J72" s="14">
        <v>143.57</v>
      </c>
      <c r="K72" s="6"/>
      <c r="L72" s="6"/>
      <c r="M72" s="6"/>
      <c r="N72" s="6">
        <f t="shared" si="0"/>
        <v>36510.479999999996</v>
      </c>
    </row>
    <row r="73" spans="1:14" ht="15">
      <c r="A73" s="9">
        <v>44543</v>
      </c>
      <c r="B73" s="1" t="s">
        <v>236</v>
      </c>
      <c r="C73" s="6" t="s">
        <v>89</v>
      </c>
      <c r="D73" s="6"/>
      <c r="E73" s="6"/>
      <c r="F73" s="6"/>
      <c r="G73" s="6"/>
      <c r="H73" s="6"/>
      <c r="I73" s="6"/>
      <c r="J73" s="6"/>
      <c r="K73" s="14">
        <v>3000</v>
      </c>
      <c r="L73" s="6"/>
      <c r="M73" s="6"/>
      <c r="N73" s="6">
        <f aca="true" t="shared" si="1" ref="N73:N139">N72+E73+F73-G73-H73-I73-J73-K73-L73-M73</f>
        <v>33510.479999999996</v>
      </c>
    </row>
    <row r="74" spans="1:14" ht="15">
      <c r="A74" s="9">
        <v>44543</v>
      </c>
      <c r="B74" s="1" t="s">
        <v>237</v>
      </c>
      <c r="C74" s="6" t="s">
        <v>90</v>
      </c>
      <c r="D74" s="6"/>
      <c r="E74" s="6"/>
      <c r="F74" s="6"/>
      <c r="G74" s="6"/>
      <c r="H74" s="14">
        <v>301.92</v>
      </c>
      <c r="I74" s="6"/>
      <c r="J74" s="6"/>
      <c r="K74" s="6"/>
      <c r="L74" s="6"/>
      <c r="M74" s="6"/>
      <c r="N74" s="6">
        <f t="shared" si="1"/>
        <v>33208.56</v>
      </c>
    </row>
    <row r="75" spans="1:14" ht="15">
      <c r="A75" s="9">
        <v>44543</v>
      </c>
      <c r="B75" s="1" t="s">
        <v>238</v>
      </c>
      <c r="C75" s="6" t="s">
        <v>91</v>
      </c>
      <c r="D75" s="6"/>
      <c r="E75" s="6"/>
      <c r="F75" s="6"/>
      <c r="G75" s="6"/>
      <c r="H75" s="14">
        <v>119.5</v>
      </c>
      <c r="I75" s="6"/>
      <c r="J75" s="6"/>
      <c r="K75" s="6"/>
      <c r="L75" s="6"/>
      <c r="M75" s="6"/>
      <c r="N75" s="6">
        <f t="shared" si="1"/>
        <v>33089.06</v>
      </c>
    </row>
    <row r="76" spans="1:14" ht="15">
      <c r="A76" s="9">
        <v>44547</v>
      </c>
      <c r="B76" s="1" t="s">
        <v>239</v>
      </c>
      <c r="C76" s="6" t="s">
        <v>92</v>
      </c>
      <c r="D76" s="6"/>
      <c r="E76" s="6"/>
      <c r="F76" s="6"/>
      <c r="G76" s="6"/>
      <c r="H76" s="6"/>
      <c r="I76" s="6"/>
      <c r="J76" s="6"/>
      <c r="K76" s="6"/>
      <c r="L76" s="6"/>
      <c r="M76" s="14">
        <v>1264.12</v>
      </c>
      <c r="N76" s="6">
        <f t="shared" si="1"/>
        <v>31824.94</v>
      </c>
    </row>
    <row r="77" spans="1:14" ht="15">
      <c r="A77" s="9">
        <v>44550</v>
      </c>
      <c r="B77" s="1" t="s">
        <v>240</v>
      </c>
      <c r="C77" s="6" t="s">
        <v>93</v>
      </c>
      <c r="D77" s="6"/>
      <c r="E77" s="6"/>
      <c r="F77" s="6"/>
      <c r="G77" s="6"/>
      <c r="H77" s="14">
        <v>114.88</v>
      </c>
      <c r="I77" s="6"/>
      <c r="J77" s="6"/>
      <c r="K77" s="6"/>
      <c r="L77" s="6"/>
      <c r="M77" s="6"/>
      <c r="N77" s="6">
        <f t="shared" si="1"/>
        <v>31710.059999999998</v>
      </c>
    </row>
    <row r="78" spans="1:14" ht="15">
      <c r="A78" s="9">
        <v>44550</v>
      </c>
      <c r="B78" s="1" t="s">
        <v>241</v>
      </c>
      <c r="C78" s="6" t="s">
        <v>94</v>
      </c>
      <c r="D78" s="6"/>
      <c r="E78" s="6"/>
      <c r="F78" s="6"/>
      <c r="G78" s="6"/>
      <c r="H78" s="14">
        <v>171.05</v>
      </c>
      <c r="I78" s="6"/>
      <c r="J78" s="6"/>
      <c r="K78" s="6"/>
      <c r="L78" s="6"/>
      <c r="M78" s="6"/>
      <c r="N78" s="6">
        <f t="shared" si="1"/>
        <v>31539.01</v>
      </c>
    </row>
    <row r="79" spans="1:14" ht="15">
      <c r="A79" s="9">
        <v>44550</v>
      </c>
      <c r="B79" s="1" t="s">
        <v>242</v>
      </c>
      <c r="C79" s="6" t="s">
        <v>95</v>
      </c>
      <c r="D79" s="6"/>
      <c r="E79" s="6"/>
      <c r="F79" s="6"/>
      <c r="G79" s="6"/>
      <c r="H79" s="14">
        <v>98.76</v>
      </c>
      <c r="I79" s="6"/>
      <c r="J79" s="6"/>
      <c r="K79" s="6"/>
      <c r="L79" s="6"/>
      <c r="M79" s="6"/>
      <c r="N79" s="6">
        <f t="shared" si="1"/>
        <v>31440.25</v>
      </c>
    </row>
    <row r="80" spans="1:14" ht="15">
      <c r="A80" s="9">
        <v>44550</v>
      </c>
      <c r="B80" s="1" t="s">
        <v>243</v>
      </c>
      <c r="C80" s="6" t="s">
        <v>96</v>
      </c>
      <c r="D80" s="6"/>
      <c r="E80" s="6"/>
      <c r="F80" s="6"/>
      <c r="G80" s="6"/>
      <c r="H80" s="14">
        <v>190.9</v>
      </c>
      <c r="I80" s="6"/>
      <c r="J80" s="6"/>
      <c r="K80" s="6"/>
      <c r="L80" s="6"/>
      <c r="M80" s="6"/>
      <c r="N80" s="6">
        <f t="shared" si="1"/>
        <v>31249.35</v>
      </c>
    </row>
    <row r="81" spans="1:14" ht="15">
      <c r="A81" s="9">
        <v>44551</v>
      </c>
      <c r="B81" s="1" t="s">
        <v>244</v>
      </c>
      <c r="C81" s="6" t="s">
        <v>97</v>
      </c>
      <c r="D81" s="6"/>
      <c r="E81" s="6"/>
      <c r="F81" s="6"/>
      <c r="G81" s="6"/>
      <c r="H81" s="6"/>
      <c r="I81" s="6"/>
      <c r="J81" s="6"/>
      <c r="K81" s="6"/>
      <c r="L81" s="6"/>
      <c r="M81" s="14">
        <v>1850</v>
      </c>
      <c r="N81" s="6">
        <f t="shared" si="1"/>
        <v>29399.35</v>
      </c>
    </row>
    <row r="82" spans="1:14" ht="15">
      <c r="A82" s="9">
        <v>44551</v>
      </c>
      <c r="B82" s="1" t="s">
        <v>245</v>
      </c>
      <c r="C82" s="6" t="s">
        <v>98</v>
      </c>
      <c r="D82" s="6"/>
      <c r="E82" s="6"/>
      <c r="F82" s="6"/>
      <c r="G82" s="6"/>
      <c r="H82" s="6"/>
      <c r="I82" s="6"/>
      <c r="J82" s="14">
        <v>350</v>
      </c>
      <c r="K82" s="6"/>
      <c r="L82" s="6"/>
      <c r="M82" s="6"/>
      <c r="N82" s="6">
        <f t="shared" si="1"/>
        <v>29049.35</v>
      </c>
    </row>
    <row r="83" spans="1:14" ht="15">
      <c r="A83" s="9">
        <v>44551</v>
      </c>
      <c r="B83" s="1" t="s">
        <v>249</v>
      </c>
      <c r="C83" s="6" t="s">
        <v>99</v>
      </c>
      <c r="D83" s="6"/>
      <c r="E83" s="6"/>
      <c r="F83" s="6"/>
      <c r="G83" s="6"/>
      <c r="H83" s="14">
        <v>99</v>
      </c>
      <c r="I83" s="6"/>
      <c r="J83" s="6"/>
      <c r="K83" s="6"/>
      <c r="L83" s="6"/>
      <c r="M83" s="6"/>
      <c r="N83" s="6">
        <f t="shared" si="1"/>
        <v>28950.35</v>
      </c>
    </row>
    <row r="84" spans="1:14" ht="15">
      <c r="A84" s="9">
        <v>44551</v>
      </c>
      <c r="B84" s="1" t="s">
        <v>250</v>
      </c>
      <c r="C84" s="6" t="s">
        <v>100</v>
      </c>
      <c r="D84" s="6"/>
      <c r="E84" s="6"/>
      <c r="F84" s="6"/>
      <c r="G84" s="6"/>
      <c r="H84" s="14">
        <v>101.7</v>
      </c>
      <c r="I84" s="6"/>
      <c r="J84" s="6"/>
      <c r="K84" s="6"/>
      <c r="L84" s="6"/>
      <c r="M84" s="6"/>
      <c r="N84" s="6">
        <f t="shared" si="1"/>
        <v>28848.649999999998</v>
      </c>
    </row>
    <row r="85" spans="1:14" ht="15">
      <c r="A85" s="9">
        <v>44551</v>
      </c>
      <c r="B85" s="1" t="s">
        <v>246</v>
      </c>
      <c r="C85" s="6" t="s">
        <v>101</v>
      </c>
      <c r="D85" s="6"/>
      <c r="E85" s="6"/>
      <c r="F85" s="6"/>
      <c r="G85" s="6"/>
      <c r="H85" s="14">
        <v>578.18</v>
      </c>
      <c r="I85" s="6"/>
      <c r="J85" s="6"/>
      <c r="K85" s="6"/>
      <c r="L85" s="6"/>
      <c r="M85" s="6"/>
      <c r="N85" s="6">
        <f t="shared" si="1"/>
        <v>28270.469999999998</v>
      </c>
    </row>
    <row r="86" spans="1:14" ht="15">
      <c r="A86" s="9">
        <v>44551</v>
      </c>
      <c r="B86" s="1" t="s">
        <v>247</v>
      </c>
      <c r="C86" s="6" t="s">
        <v>102</v>
      </c>
      <c r="D86" s="6"/>
      <c r="E86" s="6"/>
      <c r="F86" s="6"/>
      <c r="G86" s="6"/>
      <c r="H86" s="14">
        <v>296.05</v>
      </c>
      <c r="I86" s="6"/>
      <c r="J86" s="6"/>
      <c r="K86" s="6"/>
      <c r="L86" s="6"/>
      <c r="M86" s="6"/>
      <c r="N86" s="6">
        <f t="shared" si="1"/>
        <v>27974.42</v>
      </c>
    </row>
    <row r="87" spans="1:14" ht="15">
      <c r="A87" s="9">
        <v>44551</v>
      </c>
      <c r="B87" s="1" t="s">
        <v>248</v>
      </c>
      <c r="C87" s="6" t="s">
        <v>103</v>
      </c>
      <c r="D87" s="6"/>
      <c r="E87" s="6"/>
      <c r="F87" s="6"/>
      <c r="G87" s="6"/>
      <c r="H87" s="14">
        <v>174.95</v>
      </c>
      <c r="I87" s="6"/>
      <c r="J87" s="6"/>
      <c r="K87" s="6"/>
      <c r="L87" s="6"/>
      <c r="M87" s="6"/>
      <c r="N87" s="6">
        <f t="shared" si="1"/>
        <v>27799.469999999998</v>
      </c>
    </row>
    <row r="88" spans="1:14" ht="15">
      <c r="A88" s="9">
        <v>44551</v>
      </c>
      <c r="B88" s="1" t="s">
        <v>251</v>
      </c>
      <c r="C88" s="6" t="s">
        <v>104</v>
      </c>
      <c r="D88" s="6"/>
      <c r="E88" s="6"/>
      <c r="F88" s="6"/>
      <c r="G88" s="6"/>
      <c r="H88" s="14">
        <v>167.59</v>
      </c>
      <c r="I88" s="6"/>
      <c r="J88" s="6"/>
      <c r="K88" s="6"/>
      <c r="L88" s="6"/>
      <c r="M88" s="6"/>
      <c r="N88" s="6">
        <f t="shared" si="1"/>
        <v>27631.879999999997</v>
      </c>
    </row>
    <row r="89" spans="1:14" ht="15">
      <c r="A89" s="9">
        <v>44551</v>
      </c>
      <c r="B89" s="1" t="s">
        <v>252</v>
      </c>
      <c r="C89" s="6" t="s">
        <v>105</v>
      </c>
      <c r="D89" s="6"/>
      <c r="E89" s="6"/>
      <c r="F89" s="6"/>
      <c r="G89" s="6"/>
      <c r="H89" s="14">
        <v>99.84</v>
      </c>
      <c r="I89" s="6"/>
      <c r="J89" s="6"/>
      <c r="K89" s="6"/>
      <c r="L89" s="6"/>
      <c r="M89" s="6"/>
      <c r="N89" s="6">
        <f t="shared" si="1"/>
        <v>27532.039999999997</v>
      </c>
    </row>
    <row r="90" spans="1:14" ht="15">
      <c r="A90" s="9">
        <v>44552</v>
      </c>
      <c r="B90" s="6" t="s">
        <v>26</v>
      </c>
      <c r="C90" s="6" t="s">
        <v>106</v>
      </c>
      <c r="D90" s="1" t="s">
        <v>253</v>
      </c>
      <c r="E90" s="6">
        <v>2704</v>
      </c>
      <c r="F90" s="6"/>
      <c r="G90" s="6"/>
      <c r="H90" s="6"/>
      <c r="I90" s="6"/>
      <c r="J90" s="6"/>
      <c r="K90" s="6"/>
      <c r="L90" s="6"/>
      <c r="M90" s="6"/>
      <c r="N90" s="6">
        <f t="shared" si="1"/>
        <v>30236.039999999997</v>
      </c>
    </row>
    <row r="91" spans="1:14" ht="15">
      <c r="A91" s="9">
        <v>44552</v>
      </c>
      <c r="B91" s="1" t="s">
        <v>254</v>
      </c>
      <c r="C91" s="6" t="s">
        <v>107</v>
      </c>
      <c r="D91" s="6"/>
      <c r="E91" s="6"/>
      <c r="F91" s="6"/>
      <c r="G91" s="6"/>
      <c r="H91" s="6"/>
      <c r="I91" s="6"/>
      <c r="J91" s="14">
        <v>48</v>
      </c>
      <c r="K91" s="6"/>
      <c r="L91" s="6"/>
      <c r="M91" s="6"/>
      <c r="N91" s="6">
        <f t="shared" si="1"/>
        <v>30188.039999999997</v>
      </c>
    </row>
    <row r="92" spans="1:14" ht="15">
      <c r="A92" s="9">
        <v>44552</v>
      </c>
      <c r="B92" s="1" t="s">
        <v>255</v>
      </c>
      <c r="C92" s="6" t="s">
        <v>108</v>
      </c>
      <c r="D92" s="6"/>
      <c r="E92" s="6"/>
      <c r="F92" s="6"/>
      <c r="G92" s="6"/>
      <c r="H92" s="14">
        <v>100</v>
      </c>
      <c r="I92" s="6"/>
      <c r="J92" s="6"/>
      <c r="K92" s="6"/>
      <c r="L92" s="6"/>
      <c r="M92" s="6"/>
      <c r="N92" s="6">
        <f t="shared" si="1"/>
        <v>30088.039999999997</v>
      </c>
    </row>
    <row r="93" spans="1:14" ht="15">
      <c r="A93" s="9">
        <v>44552</v>
      </c>
      <c r="B93" s="1" t="s">
        <v>256</v>
      </c>
      <c r="C93" s="6" t="s">
        <v>109</v>
      </c>
      <c r="D93" s="6"/>
      <c r="E93" s="6"/>
      <c r="F93" s="6"/>
      <c r="G93" s="6"/>
      <c r="H93" s="14">
        <v>378.34</v>
      </c>
      <c r="I93" s="6"/>
      <c r="J93" s="6"/>
      <c r="K93" s="6"/>
      <c r="L93" s="6"/>
      <c r="M93" s="6"/>
      <c r="N93" s="6">
        <f t="shared" si="1"/>
        <v>29709.699999999997</v>
      </c>
    </row>
    <row r="94" spans="1:14" ht="15">
      <c r="A94" s="9">
        <v>44552</v>
      </c>
      <c r="B94" s="1" t="s">
        <v>257</v>
      </c>
      <c r="C94" s="6" t="s">
        <v>110</v>
      </c>
      <c r="D94" s="6"/>
      <c r="E94" s="6"/>
      <c r="F94" s="6"/>
      <c r="G94" s="6"/>
      <c r="H94" s="6"/>
      <c r="I94" s="6"/>
      <c r="J94" s="14">
        <v>411.42</v>
      </c>
      <c r="K94" s="6"/>
      <c r="L94" s="6"/>
      <c r="M94" s="6"/>
      <c r="N94" s="6">
        <f t="shared" si="1"/>
        <v>29298.28</v>
      </c>
    </row>
    <row r="95" spans="1:14" ht="15">
      <c r="A95" s="9">
        <v>44552</v>
      </c>
      <c r="B95" s="1" t="s">
        <v>258</v>
      </c>
      <c r="C95" s="6" t="s">
        <v>111</v>
      </c>
      <c r="D95" s="6"/>
      <c r="E95" s="6"/>
      <c r="F95" s="6"/>
      <c r="G95" s="6"/>
      <c r="H95" s="14">
        <v>103.8</v>
      </c>
      <c r="I95" s="6"/>
      <c r="J95" s="6"/>
      <c r="K95" s="6"/>
      <c r="L95" s="6"/>
      <c r="M95" s="6"/>
      <c r="N95" s="6">
        <f t="shared" si="1"/>
        <v>29194.48</v>
      </c>
    </row>
    <row r="96" spans="1:14" ht="15">
      <c r="A96" s="9">
        <v>44557</v>
      </c>
      <c r="B96" s="1" t="s">
        <v>259</v>
      </c>
      <c r="C96" s="6" t="s">
        <v>112</v>
      </c>
      <c r="D96" s="6"/>
      <c r="E96" s="6"/>
      <c r="F96" s="6"/>
      <c r="G96" s="6"/>
      <c r="H96" s="14">
        <v>256</v>
      </c>
      <c r="I96" s="6"/>
      <c r="J96" s="6"/>
      <c r="K96" s="6"/>
      <c r="L96" s="6"/>
      <c r="M96" s="6"/>
      <c r="N96" s="6">
        <f t="shared" si="1"/>
        <v>28938.48</v>
      </c>
    </row>
    <row r="97" spans="1:14" ht="15">
      <c r="A97" s="9">
        <v>44557</v>
      </c>
      <c r="B97" s="1" t="s">
        <v>260</v>
      </c>
      <c r="C97" s="6" t="s">
        <v>113</v>
      </c>
      <c r="D97" s="6"/>
      <c r="E97" s="6"/>
      <c r="F97" s="6"/>
      <c r="G97" s="6"/>
      <c r="H97" s="14">
        <v>101</v>
      </c>
      <c r="I97" s="6"/>
      <c r="J97" s="6"/>
      <c r="K97" s="6"/>
      <c r="L97" s="6"/>
      <c r="M97" s="6"/>
      <c r="N97" s="6">
        <f t="shared" si="1"/>
        <v>28837.48</v>
      </c>
    </row>
    <row r="98" spans="1:14" ht="15">
      <c r="A98" s="9">
        <v>44557</v>
      </c>
      <c r="B98" s="1" t="s">
        <v>261</v>
      </c>
      <c r="C98" s="6" t="s">
        <v>114</v>
      </c>
      <c r="D98" s="6"/>
      <c r="E98" s="6"/>
      <c r="F98" s="6"/>
      <c r="G98" s="6"/>
      <c r="H98" s="14">
        <v>161</v>
      </c>
      <c r="I98" s="6"/>
      <c r="J98" s="6"/>
      <c r="K98" s="6"/>
      <c r="L98" s="6"/>
      <c r="M98" s="6"/>
      <c r="N98" s="6">
        <f t="shared" si="1"/>
        <v>28676.48</v>
      </c>
    </row>
    <row r="99" spans="1:14" ht="15">
      <c r="A99" s="9">
        <v>44557</v>
      </c>
      <c r="B99" s="1" t="s">
        <v>262</v>
      </c>
      <c r="C99" s="6" t="s">
        <v>115</v>
      </c>
      <c r="D99" s="6"/>
      <c r="E99" s="6"/>
      <c r="F99" s="6"/>
      <c r="G99" s="6"/>
      <c r="H99" s="6"/>
      <c r="I99" s="14">
        <v>784.97</v>
      </c>
      <c r="J99" s="6"/>
      <c r="K99" s="6"/>
      <c r="L99" s="6"/>
      <c r="M99" s="6"/>
      <c r="N99" s="6">
        <f t="shared" si="1"/>
        <v>27891.51</v>
      </c>
    </row>
    <row r="100" spans="1:14" ht="15">
      <c r="A100" s="9">
        <v>44557</v>
      </c>
      <c r="B100" s="1" t="s">
        <v>263</v>
      </c>
      <c r="C100" s="6" t="s">
        <v>116</v>
      </c>
      <c r="D100" s="6"/>
      <c r="E100" s="6"/>
      <c r="F100" s="6"/>
      <c r="G100" s="6"/>
      <c r="H100" s="6"/>
      <c r="I100" s="6"/>
      <c r="J100" s="6"/>
      <c r="K100" s="6"/>
      <c r="L100" s="6"/>
      <c r="M100" s="14">
        <v>650</v>
      </c>
      <c r="N100" s="6">
        <f t="shared" si="1"/>
        <v>27241.51</v>
      </c>
    </row>
    <row r="101" spans="1:14" ht="15">
      <c r="A101" s="9">
        <v>44557</v>
      </c>
      <c r="B101" s="1" t="s">
        <v>264</v>
      </c>
      <c r="C101" s="6" t="s">
        <v>117</v>
      </c>
      <c r="D101" s="6"/>
      <c r="E101" s="6"/>
      <c r="F101" s="6"/>
      <c r="G101" s="6"/>
      <c r="H101" s="6"/>
      <c r="I101" s="6"/>
      <c r="J101" s="6"/>
      <c r="K101" s="6"/>
      <c r="L101" s="6"/>
      <c r="M101" s="14">
        <v>950</v>
      </c>
      <c r="N101" s="6">
        <f t="shared" si="1"/>
        <v>26291.51</v>
      </c>
    </row>
    <row r="102" spans="1:14" ht="15">
      <c r="A102" s="9">
        <v>44557</v>
      </c>
      <c r="B102" s="1" t="s">
        <v>265</v>
      </c>
      <c r="C102" s="6" t="s">
        <v>118</v>
      </c>
      <c r="D102" s="6"/>
      <c r="E102" s="6"/>
      <c r="F102" s="6"/>
      <c r="G102" s="6"/>
      <c r="H102" s="6"/>
      <c r="I102" s="14">
        <v>5160</v>
      </c>
      <c r="J102" s="6"/>
      <c r="K102" s="6"/>
      <c r="L102" s="6"/>
      <c r="M102" s="6"/>
      <c r="N102" s="6">
        <f t="shared" si="1"/>
        <v>21131.51</v>
      </c>
    </row>
    <row r="103" spans="1:14" ht="15">
      <c r="A103" s="9">
        <v>44557</v>
      </c>
      <c r="B103" s="1" t="s">
        <v>266</v>
      </c>
      <c r="C103" s="6" t="s">
        <v>119</v>
      </c>
      <c r="D103" s="6"/>
      <c r="E103" s="6"/>
      <c r="F103" s="6"/>
      <c r="G103" s="6"/>
      <c r="H103" s="6"/>
      <c r="I103" s="14">
        <v>236.05</v>
      </c>
      <c r="J103" s="6"/>
      <c r="K103" s="6"/>
      <c r="L103" s="6"/>
      <c r="M103" s="6"/>
      <c r="N103" s="6">
        <f t="shared" si="1"/>
        <v>20895.46</v>
      </c>
    </row>
    <row r="104" spans="1:14" ht="15">
      <c r="A104" s="9">
        <v>44557</v>
      </c>
      <c r="B104" s="1" t="s">
        <v>267</v>
      </c>
      <c r="C104" s="6" t="s">
        <v>120</v>
      </c>
      <c r="D104" s="6"/>
      <c r="E104" s="6"/>
      <c r="F104" s="6"/>
      <c r="G104" s="6"/>
      <c r="H104" s="14">
        <v>177.02</v>
      </c>
      <c r="I104" s="6"/>
      <c r="J104" s="6"/>
      <c r="K104" s="6"/>
      <c r="L104" s="6"/>
      <c r="M104" s="6"/>
      <c r="N104" s="6">
        <f t="shared" si="1"/>
        <v>20718.44</v>
      </c>
    </row>
    <row r="105" spans="1:14" ht="15">
      <c r="A105" s="9">
        <v>44557</v>
      </c>
      <c r="B105" s="1" t="s">
        <v>268</v>
      </c>
      <c r="C105" s="6" t="s">
        <v>121</v>
      </c>
      <c r="D105" s="6"/>
      <c r="E105" s="6"/>
      <c r="F105" s="6"/>
      <c r="G105" s="6"/>
      <c r="H105" s="14">
        <v>372.54</v>
      </c>
      <c r="I105" s="6"/>
      <c r="J105" s="6"/>
      <c r="K105" s="6"/>
      <c r="L105" s="6"/>
      <c r="M105" s="6"/>
      <c r="N105" s="6">
        <f t="shared" si="1"/>
        <v>20345.899999999998</v>
      </c>
    </row>
    <row r="106" spans="1:14" ht="15">
      <c r="A106" s="9">
        <v>44557</v>
      </c>
      <c r="B106" s="1" t="s">
        <v>269</v>
      </c>
      <c r="C106" s="6" t="s">
        <v>122</v>
      </c>
      <c r="D106" s="6"/>
      <c r="E106" s="6"/>
      <c r="F106" s="6"/>
      <c r="G106" s="6"/>
      <c r="H106" s="14">
        <v>377.87</v>
      </c>
      <c r="I106" s="6"/>
      <c r="J106" s="6"/>
      <c r="K106" s="6"/>
      <c r="L106" s="6"/>
      <c r="M106" s="6"/>
      <c r="N106" s="6">
        <f t="shared" si="1"/>
        <v>19968.03</v>
      </c>
    </row>
    <row r="107" spans="1:14" ht="15">
      <c r="A107" s="9">
        <v>44557</v>
      </c>
      <c r="B107" s="1" t="s">
        <v>270</v>
      </c>
      <c r="C107" s="6" t="s">
        <v>123</v>
      </c>
      <c r="D107" s="6"/>
      <c r="E107" s="6"/>
      <c r="F107" s="6"/>
      <c r="G107" s="6"/>
      <c r="H107" s="6"/>
      <c r="I107" s="14">
        <v>380.46</v>
      </c>
      <c r="J107" s="6"/>
      <c r="K107" s="6"/>
      <c r="L107" s="6"/>
      <c r="M107" s="6"/>
      <c r="N107" s="6">
        <f t="shared" si="1"/>
        <v>19587.57</v>
      </c>
    </row>
    <row r="108" spans="1:14" ht="15">
      <c r="A108" s="9">
        <v>44558</v>
      </c>
      <c r="B108" s="1" t="s">
        <v>271</v>
      </c>
      <c r="C108" s="6" t="s">
        <v>124</v>
      </c>
      <c r="D108" s="6"/>
      <c r="E108" s="6"/>
      <c r="F108" s="6"/>
      <c r="G108" s="6"/>
      <c r="H108" s="6"/>
      <c r="I108" s="14">
        <v>808.86</v>
      </c>
      <c r="J108" s="6"/>
      <c r="K108" s="6"/>
      <c r="L108" s="6"/>
      <c r="M108" s="6"/>
      <c r="N108" s="6">
        <f t="shared" si="1"/>
        <v>18778.71</v>
      </c>
    </row>
    <row r="109" spans="1:14" ht="15">
      <c r="A109" s="9">
        <v>44558</v>
      </c>
      <c r="B109" s="1" t="s">
        <v>272</v>
      </c>
      <c r="C109" s="6" t="s">
        <v>125</v>
      </c>
      <c r="D109" s="6"/>
      <c r="E109" s="6"/>
      <c r="F109" s="6"/>
      <c r="G109" s="14">
        <v>2360.32</v>
      </c>
      <c r="H109" s="6"/>
      <c r="I109" s="6"/>
      <c r="J109" s="6"/>
      <c r="K109" s="6"/>
      <c r="L109" s="6"/>
      <c r="M109" s="6"/>
      <c r="N109" s="6">
        <f t="shared" si="1"/>
        <v>16418.39</v>
      </c>
    </row>
    <row r="110" spans="1:14" ht="15">
      <c r="A110" s="9">
        <v>44558</v>
      </c>
      <c r="B110" s="1" t="s">
        <v>273</v>
      </c>
      <c r="C110" s="6" t="s">
        <v>126</v>
      </c>
      <c r="D110" s="6"/>
      <c r="E110" s="6"/>
      <c r="F110" s="6"/>
      <c r="G110" s="6"/>
      <c r="H110" s="14">
        <v>500</v>
      </c>
      <c r="I110" s="6"/>
      <c r="J110" s="6"/>
      <c r="K110" s="6"/>
      <c r="L110" s="6"/>
      <c r="M110" s="6"/>
      <c r="N110" s="6">
        <f t="shared" si="1"/>
        <v>15918.39</v>
      </c>
    </row>
    <row r="111" spans="1:14" ht="15">
      <c r="A111" s="9">
        <v>44558</v>
      </c>
      <c r="B111" s="1" t="s">
        <v>274</v>
      </c>
      <c r="C111" s="6" t="s">
        <v>127</v>
      </c>
      <c r="D111" s="6"/>
      <c r="E111" s="6"/>
      <c r="F111" s="6"/>
      <c r="G111" s="6"/>
      <c r="H111" s="14">
        <v>442.75</v>
      </c>
      <c r="I111" s="6"/>
      <c r="J111" s="6"/>
      <c r="K111" s="6"/>
      <c r="L111" s="6"/>
      <c r="M111" s="6"/>
      <c r="N111" s="6">
        <f t="shared" si="1"/>
        <v>15475.64</v>
      </c>
    </row>
    <row r="112" spans="1:14" ht="15">
      <c r="A112" s="9">
        <v>44558</v>
      </c>
      <c r="B112" s="1" t="s">
        <v>275</v>
      </c>
      <c r="C112" s="6" t="s">
        <v>128</v>
      </c>
      <c r="D112" s="6"/>
      <c r="E112" s="6"/>
      <c r="F112" s="6"/>
      <c r="G112" s="6"/>
      <c r="H112" s="14">
        <v>108.95</v>
      </c>
      <c r="I112" s="6"/>
      <c r="J112" s="6"/>
      <c r="K112" s="6"/>
      <c r="L112" s="6"/>
      <c r="M112" s="6"/>
      <c r="N112" s="6">
        <f t="shared" si="1"/>
        <v>15366.689999999999</v>
      </c>
    </row>
    <row r="113" spans="1:14" ht="15">
      <c r="A113" s="9">
        <v>44558</v>
      </c>
      <c r="B113" s="1" t="s">
        <v>276</v>
      </c>
      <c r="C113" s="6" t="s">
        <v>129</v>
      </c>
      <c r="D113" s="6"/>
      <c r="E113" s="6"/>
      <c r="F113" s="6"/>
      <c r="G113" s="6"/>
      <c r="H113" s="14">
        <v>250.7</v>
      </c>
      <c r="I113" s="6"/>
      <c r="J113" s="6"/>
      <c r="K113" s="6"/>
      <c r="L113" s="6"/>
      <c r="M113" s="6"/>
      <c r="N113" s="6">
        <f t="shared" si="1"/>
        <v>15115.989999999998</v>
      </c>
    </row>
    <row r="114" spans="1:14" ht="15">
      <c r="A114" s="9">
        <v>44558</v>
      </c>
      <c r="B114" s="1" t="s">
        <v>277</v>
      </c>
      <c r="C114" s="6" t="s">
        <v>130</v>
      </c>
      <c r="D114" s="6"/>
      <c r="E114" s="6"/>
      <c r="F114" s="6"/>
      <c r="G114" s="6">
        <v>1475.63</v>
      </c>
      <c r="H114" s="6"/>
      <c r="I114" s="6"/>
      <c r="J114" s="6"/>
      <c r="K114" s="6"/>
      <c r="L114" s="6"/>
      <c r="M114" s="6"/>
      <c r="N114" s="6">
        <f t="shared" si="1"/>
        <v>13640.359999999997</v>
      </c>
    </row>
    <row r="115" spans="1:14" ht="15">
      <c r="A115" s="9">
        <v>44558</v>
      </c>
      <c r="B115" s="1" t="s">
        <v>281</v>
      </c>
      <c r="C115" s="6" t="s">
        <v>131</v>
      </c>
      <c r="D115" s="6"/>
      <c r="E115" s="6"/>
      <c r="F115" s="6"/>
      <c r="G115" s="6"/>
      <c r="H115" s="14">
        <v>101.68</v>
      </c>
      <c r="I115" s="6"/>
      <c r="J115" s="6"/>
      <c r="K115" s="6"/>
      <c r="L115" s="6"/>
      <c r="M115" s="6"/>
      <c r="N115" s="6">
        <f t="shared" si="1"/>
        <v>13538.679999999997</v>
      </c>
    </row>
    <row r="116" spans="1:14" ht="15">
      <c r="A116" s="9">
        <v>44559</v>
      </c>
      <c r="B116" s="1" t="s">
        <v>282</v>
      </c>
      <c r="C116" s="6" t="s">
        <v>132</v>
      </c>
      <c r="D116" s="6"/>
      <c r="E116" s="6"/>
      <c r="F116" s="6"/>
      <c r="G116" s="6"/>
      <c r="H116" s="6"/>
      <c r="I116" s="14">
        <v>366.13</v>
      </c>
      <c r="J116" s="6"/>
      <c r="K116" s="6"/>
      <c r="L116" s="6"/>
      <c r="M116" s="6"/>
      <c r="N116" s="6">
        <f t="shared" si="1"/>
        <v>13172.549999999997</v>
      </c>
    </row>
    <row r="117" spans="1:14" ht="15">
      <c r="A117" s="9">
        <v>44560</v>
      </c>
      <c r="B117" s="1" t="s">
        <v>307</v>
      </c>
      <c r="C117" s="6" t="s">
        <v>133</v>
      </c>
      <c r="D117" s="6"/>
      <c r="E117" s="6"/>
      <c r="F117" s="6"/>
      <c r="G117" s="6">
        <v>2900</v>
      </c>
      <c r="H117" s="6"/>
      <c r="I117" s="6"/>
      <c r="J117" s="6"/>
      <c r="K117" s="6"/>
      <c r="L117" s="6"/>
      <c r="M117" s="6"/>
      <c r="N117" s="6">
        <f t="shared" si="1"/>
        <v>10272.549999999997</v>
      </c>
    </row>
    <row r="118" spans="1:14" ht="15">
      <c r="A118" s="9">
        <v>44560</v>
      </c>
      <c r="B118" s="1" t="s">
        <v>297</v>
      </c>
      <c r="C118" s="6" t="s">
        <v>134</v>
      </c>
      <c r="D118" s="6"/>
      <c r="E118" s="6"/>
      <c r="F118" s="6"/>
      <c r="G118" s="6"/>
      <c r="H118" s="14">
        <v>401.61</v>
      </c>
      <c r="I118" s="6"/>
      <c r="J118" s="6"/>
      <c r="K118" s="6"/>
      <c r="L118" s="6"/>
      <c r="M118" s="6"/>
      <c r="N118" s="6">
        <f t="shared" si="1"/>
        <v>9870.939999999997</v>
      </c>
    </row>
    <row r="119" spans="1:14" ht="15">
      <c r="A119" s="9">
        <v>44560</v>
      </c>
      <c r="B119" s="1" t="s">
        <v>290</v>
      </c>
      <c r="C119" s="1" t="s">
        <v>293</v>
      </c>
      <c r="D119" s="6"/>
      <c r="E119" s="6"/>
      <c r="F119" s="6"/>
      <c r="G119" s="6"/>
      <c r="H119" s="14">
        <v>300</v>
      </c>
      <c r="I119" s="6"/>
      <c r="J119" s="6"/>
      <c r="K119" s="6"/>
      <c r="L119" s="6"/>
      <c r="M119" s="6"/>
      <c r="N119" s="6">
        <f t="shared" si="1"/>
        <v>9570.939999999997</v>
      </c>
    </row>
    <row r="120" spans="1:14" ht="15">
      <c r="A120" s="9">
        <v>44560</v>
      </c>
      <c r="B120" s="1" t="s">
        <v>291</v>
      </c>
      <c r="C120" s="1" t="s">
        <v>294</v>
      </c>
      <c r="D120" s="6"/>
      <c r="E120" s="6"/>
      <c r="F120" s="6"/>
      <c r="G120" s="6"/>
      <c r="H120" s="14">
        <v>346</v>
      </c>
      <c r="I120" s="6"/>
      <c r="J120" s="6"/>
      <c r="K120" s="6"/>
      <c r="L120" s="6"/>
      <c r="M120" s="6"/>
      <c r="N120" s="6">
        <f t="shared" si="1"/>
        <v>9224.939999999997</v>
      </c>
    </row>
    <row r="121" spans="1:14" ht="15">
      <c r="A121" s="9">
        <v>44560</v>
      </c>
      <c r="B121" s="1" t="s">
        <v>292</v>
      </c>
      <c r="C121" s="1" t="s">
        <v>135</v>
      </c>
      <c r="D121" s="6"/>
      <c r="E121" s="6"/>
      <c r="F121" s="6"/>
      <c r="G121" s="6"/>
      <c r="H121" s="14">
        <v>176.58</v>
      </c>
      <c r="I121" s="6"/>
      <c r="J121" s="6"/>
      <c r="K121" s="6"/>
      <c r="L121" s="6"/>
      <c r="M121" s="6"/>
      <c r="N121" s="6">
        <f t="shared" si="1"/>
        <v>9048.359999999997</v>
      </c>
    </row>
    <row r="122" spans="1:14" ht="15">
      <c r="A122" s="9">
        <v>44560</v>
      </c>
      <c r="B122" s="1" t="s">
        <v>295</v>
      </c>
      <c r="C122" s="6" t="s">
        <v>136</v>
      </c>
      <c r="D122" s="6"/>
      <c r="E122" s="6"/>
      <c r="F122" s="6"/>
      <c r="G122" s="6"/>
      <c r="H122" s="14">
        <v>467.76</v>
      </c>
      <c r="I122" s="6"/>
      <c r="J122" s="6"/>
      <c r="K122" s="6"/>
      <c r="L122" s="6"/>
      <c r="M122" s="6"/>
      <c r="N122" s="6">
        <f t="shared" si="1"/>
        <v>8580.599999999997</v>
      </c>
    </row>
    <row r="123" spans="1:14" ht="15">
      <c r="A123" s="9">
        <v>44560</v>
      </c>
      <c r="B123" s="1" t="s">
        <v>296</v>
      </c>
      <c r="C123" s="1" t="s">
        <v>305</v>
      </c>
      <c r="D123" s="6"/>
      <c r="E123" s="6"/>
      <c r="F123" s="6"/>
      <c r="G123" s="6"/>
      <c r="H123" s="14">
        <v>203.5</v>
      </c>
      <c r="I123" s="6"/>
      <c r="J123" s="6"/>
      <c r="K123" s="6"/>
      <c r="L123" s="6"/>
      <c r="M123" s="6"/>
      <c r="N123" s="6">
        <f t="shared" si="1"/>
        <v>8377.099999999997</v>
      </c>
    </row>
    <row r="124" spans="1:14" ht="15">
      <c r="A124" s="9">
        <v>44561</v>
      </c>
      <c r="B124" s="6" t="s">
        <v>23</v>
      </c>
      <c r="C124" s="1" t="s">
        <v>137</v>
      </c>
      <c r="D124" s="6"/>
      <c r="E124" s="6"/>
      <c r="F124" s="6"/>
      <c r="G124" s="6"/>
      <c r="H124" s="6"/>
      <c r="I124" s="6"/>
      <c r="J124" s="14">
        <v>1.5</v>
      </c>
      <c r="K124" s="6"/>
      <c r="L124" s="6"/>
      <c r="M124" s="6"/>
      <c r="N124" s="6">
        <f t="shared" si="1"/>
        <v>8375.599999999997</v>
      </c>
    </row>
    <row r="125" spans="1:14" ht="15">
      <c r="A125" s="9">
        <v>44561</v>
      </c>
      <c r="B125" s="6" t="s">
        <v>25</v>
      </c>
      <c r="C125" s="1" t="s">
        <v>138</v>
      </c>
      <c r="D125" s="6"/>
      <c r="E125" s="6"/>
      <c r="F125" s="6"/>
      <c r="G125" s="6"/>
      <c r="H125" s="6"/>
      <c r="I125" s="6"/>
      <c r="J125" s="14">
        <v>0.65</v>
      </c>
      <c r="K125" s="6"/>
      <c r="L125" s="6"/>
      <c r="M125" s="6"/>
      <c r="N125" s="6">
        <f t="shared" si="1"/>
        <v>8374.949999999997</v>
      </c>
    </row>
    <row r="126" spans="1:14" ht="15">
      <c r="A126" s="9">
        <v>44561</v>
      </c>
      <c r="B126" s="1" t="s">
        <v>212</v>
      </c>
      <c r="C126" s="1" t="s">
        <v>139</v>
      </c>
      <c r="D126" s="6"/>
      <c r="E126" s="6"/>
      <c r="F126" s="6"/>
      <c r="G126" s="6"/>
      <c r="H126" s="6"/>
      <c r="I126" s="6"/>
      <c r="J126" s="14">
        <v>5</v>
      </c>
      <c r="K126" s="6"/>
      <c r="L126" s="6"/>
      <c r="M126" s="6"/>
      <c r="N126" s="6">
        <f t="shared" si="1"/>
        <v>8369.949999999997</v>
      </c>
    </row>
    <row r="127" spans="1:14" ht="15">
      <c r="A127" s="9">
        <v>44563</v>
      </c>
      <c r="B127" s="1" t="s">
        <v>298</v>
      </c>
      <c r="C127" s="1" t="s">
        <v>140</v>
      </c>
      <c r="D127" s="6"/>
      <c r="E127" s="6"/>
      <c r="F127" s="6"/>
      <c r="G127" s="6"/>
      <c r="H127" s="6"/>
      <c r="I127" s="6"/>
      <c r="J127" s="14">
        <v>720</v>
      </c>
      <c r="K127" s="6"/>
      <c r="L127" s="6"/>
      <c r="M127" s="6"/>
      <c r="N127" s="6">
        <f t="shared" si="1"/>
        <v>7649.949999999997</v>
      </c>
    </row>
    <row r="128" spans="1:14" ht="15">
      <c r="A128" s="9">
        <v>44563</v>
      </c>
      <c r="B128" s="1" t="s">
        <v>299</v>
      </c>
      <c r="C128" s="1" t="s">
        <v>141</v>
      </c>
      <c r="D128" s="6"/>
      <c r="E128" s="6"/>
      <c r="F128" s="6"/>
      <c r="G128" s="6"/>
      <c r="H128" s="6"/>
      <c r="I128" s="14">
        <v>450.72</v>
      </c>
      <c r="J128" s="6"/>
      <c r="K128" s="6"/>
      <c r="L128" s="6"/>
      <c r="M128" s="6"/>
      <c r="N128" s="6">
        <f t="shared" si="1"/>
        <v>7199.229999999997</v>
      </c>
    </row>
    <row r="129" spans="1:14" ht="15">
      <c r="A129" s="9">
        <v>44641</v>
      </c>
      <c r="B129" s="1" t="s">
        <v>300</v>
      </c>
      <c r="C129" s="1" t="s">
        <v>142</v>
      </c>
      <c r="D129" s="6"/>
      <c r="E129" s="6"/>
      <c r="F129" s="6"/>
      <c r="G129" s="6"/>
      <c r="H129" s="6"/>
      <c r="I129" s="14">
        <v>2196</v>
      </c>
      <c r="J129" s="6"/>
      <c r="K129" s="6"/>
      <c r="L129" s="6"/>
      <c r="M129" s="6"/>
      <c r="N129" s="6">
        <f t="shared" si="1"/>
        <v>5003.229999999997</v>
      </c>
    </row>
    <row r="130" spans="1:14" ht="15">
      <c r="A130" s="9">
        <v>44650</v>
      </c>
      <c r="B130" s="1" t="s">
        <v>301</v>
      </c>
      <c r="C130" s="1" t="s">
        <v>143</v>
      </c>
      <c r="D130" s="6"/>
      <c r="E130" s="6"/>
      <c r="F130" s="6"/>
      <c r="G130" s="6"/>
      <c r="H130" s="6"/>
      <c r="I130" s="6"/>
      <c r="J130" s="14">
        <v>869</v>
      </c>
      <c r="K130" s="6"/>
      <c r="L130" s="6"/>
      <c r="M130" s="6"/>
      <c r="N130" s="6">
        <f t="shared" si="1"/>
        <v>4134.229999999997</v>
      </c>
    </row>
    <row r="131" spans="1:14" ht="15">
      <c r="A131" s="9">
        <v>44651</v>
      </c>
      <c r="B131" s="1" t="s">
        <v>302</v>
      </c>
      <c r="C131" s="1" t="s">
        <v>144</v>
      </c>
      <c r="D131" s="6"/>
      <c r="E131" s="6"/>
      <c r="F131" s="6"/>
      <c r="G131" s="6"/>
      <c r="H131" s="6"/>
      <c r="I131" s="6"/>
      <c r="J131" s="14">
        <v>238.97</v>
      </c>
      <c r="K131" s="6"/>
      <c r="L131" s="6"/>
      <c r="M131" s="6"/>
      <c r="N131" s="6">
        <f t="shared" si="1"/>
        <v>3895.259999999997</v>
      </c>
    </row>
    <row r="132" spans="1:14" ht="15">
      <c r="A132" s="9">
        <v>44651</v>
      </c>
      <c r="B132" s="1" t="s">
        <v>303</v>
      </c>
      <c r="C132" s="1" t="s">
        <v>145</v>
      </c>
      <c r="D132" s="6"/>
      <c r="E132" s="6"/>
      <c r="F132" s="6"/>
      <c r="G132" s="6"/>
      <c r="H132" s="6"/>
      <c r="I132" s="6"/>
      <c r="J132" s="6"/>
      <c r="K132" s="6"/>
      <c r="L132" s="6"/>
      <c r="M132" s="14">
        <v>356.64</v>
      </c>
      <c r="N132" s="6">
        <f t="shared" si="1"/>
        <v>3538.619999999997</v>
      </c>
    </row>
    <row r="133" spans="1:14" ht="15">
      <c r="A133" s="9">
        <v>44651</v>
      </c>
      <c r="B133" s="1" t="s">
        <v>304</v>
      </c>
      <c r="C133" s="1" t="s">
        <v>146</v>
      </c>
      <c r="D133" s="6"/>
      <c r="E133" s="6"/>
      <c r="F133" s="6"/>
      <c r="G133" s="6"/>
      <c r="H133" s="6"/>
      <c r="I133" s="6"/>
      <c r="J133" s="14">
        <v>84.9</v>
      </c>
      <c r="K133" s="6"/>
      <c r="L133" s="6"/>
      <c r="M133" s="6"/>
      <c r="N133" s="6">
        <f t="shared" si="1"/>
        <v>3453.719999999997</v>
      </c>
    </row>
    <row r="134" spans="1:14" ht="15">
      <c r="A134" s="9">
        <v>44651</v>
      </c>
      <c r="B134" s="1" t="s">
        <v>306</v>
      </c>
      <c r="D134" s="6"/>
      <c r="E134" s="6"/>
      <c r="F134" s="6"/>
      <c r="G134" s="6"/>
      <c r="H134" s="6"/>
      <c r="I134" s="14">
        <v>490.05</v>
      </c>
      <c r="J134" s="6"/>
      <c r="K134" s="6"/>
      <c r="L134" s="6"/>
      <c r="M134" s="6"/>
      <c r="N134" s="6">
        <f t="shared" si="1"/>
        <v>2963.669999999997</v>
      </c>
    </row>
    <row r="135" spans="1:14" ht="15">
      <c r="A135" s="9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>
        <f t="shared" si="1"/>
        <v>2963.669999999997</v>
      </c>
    </row>
    <row r="136" spans="1:14" ht="15">
      <c r="A136" s="9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>
        <f t="shared" si="1"/>
        <v>2963.669999999997</v>
      </c>
    </row>
    <row r="137" spans="1:14" ht="15">
      <c r="A137" s="9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>
        <f t="shared" si="1"/>
        <v>2963.669999999997</v>
      </c>
    </row>
    <row r="138" spans="1:14" ht="15">
      <c r="A138" s="9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>
        <f t="shared" si="1"/>
        <v>2963.669999999997</v>
      </c>
    </row>
    <row r="139" spans="1:14" ht="15">
      <c r="A139" s="9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>
        <f t="shared" si="1"/>
        <v>2963.669999999997</v>
      </c>
    </row>
    <row r="140" spans="1:14" ht="15">
      <c r="A140" s="9"/>
      <c r="B140" s="6"/>
      <c r="C140" s="6" t="s">
        <v>144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>
        <f aca="true" t="shared" si="2" ref="N140:N201">N139+E140+F140-G140-H140-I140-J140-K140-L140-M140</f>
        <v>2963.669999999997</v>
      </c>
    </row>
    <row r="141" spans="1:14" ht="15">
      <c r="A141" s="9"/>
      <c r="B141" s="6"/>
      <c r="C141" s="6" t="s">
        <v>145</v>
      </c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>
        <f t="shared" si="2"/>
        <v>2963.669999999997</v>
      </c>
    </row>
    <row r="142" spans="1:14" ht="15">
      <c r="A142" s="9"/>
      <c r="B142" s="6"/>
      <c r="C142" s="6" t="s">
        <v>146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>
        <f t="shared" si="2"/>
        <v>2963.669999999997</v>
      </c>
    </row>
    <row r="143" spans="1:14" ht="15">
      <c r="A143" s="12"/>
      <c r="B143" s="6"/>
      <c r="C143" s="6" t="s">
        <v>147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>
        <f t="shared" si="2"/>
        <v>2963.669999999997</v>
      </c>
    </row>
    <row r="144" spans="1:14" ht="15">
      <c r="A144" s="9"/>
      <c r="B144" s="6"/>
      <c r="C144" s="6" t="s">
        <v>148</v>
      </c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>
        <f t="shared" si="2"/>
        <v>2963.669999999997</v>
      </c>
    </row>
    <row r="145" spans="1:14" ht="15">
      <c r="A145" s="9"/>
      <c r="B145" s="6"/>
      <c r="C145" s="6" t="s">
        <v>149</v>
      </c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>
        <f t="shared" si="2"/>
        <v>2963.669999999997</v>
      </c>
    </row>
    <row r="146" spans="1:14" ht="15">
      <c r="A146" s="9"/>
      <c r="B146" s="6"/>
      <c r="C146" s="6" t="s">
        <v>150</v>
      </c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>
        <f t="shared" si="2"/>
        <v>2963.669999999997</v>
      </c>
    </row>
    <row r="147" spans="1:14" ht="15">
      <c r="A147" s="9"/>
      <c r="B147" s="6"/>
      <c r="C147" s="6" t="s">
        <v>151</v>
      </c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>
        <f t="shared" si="2"/>
        <v>2963.669999999997</v>
      </c>
    </row>
    <row r="148" spans="1:14" ht="15">
      <c r="A148" s="9"/>
      <c r="B148" s="6"/>
      <c r="C148" s="6" t="s">
        <v>152</v>
      </c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>
        <f t="shared" si="2"/>
        <v>2963.669999999997</v>
      </c>
    </row>
    <row r="149" spans="1:14" ht="15">
      <c r="A149" s="9"/>
      <c r="B149" s="6"/>
      <c r="C149" s="6" t="s">
        <v>153</v>
      </c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>
        <f t="shared" si="2"/>
        <v>2963.669999999997</v>
      </c>
    </row>
    <row r="150" spans="1:14" ht="15">
      <c r="A150" s="9"/>
      <c r="B150" s="6"/>
      <c r="C150" s="6" t="s">
        <v>154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>
        <f t="shared" si="2"/>
        <v>2963.669999999997</v>
      </c>
    </row>
    <row r="151" spans="1:14" ht="15">
      <c r="A151" s="9"/>
      <c r="B151" s="6"/>
      <c r="C151" s="6" t="s">
        <v>155</v>
      </c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>
        <f t="shared" si="2"/>
        <v>2963.669999999997</v>
      </c>
    </row>
    <row r="152" spans="1:14" ht="15">
      <c r="A152" s="9"/>
      <c r="B152" s="6"/>
      <c r="C152" s="6" t="s">
        <v>156</v>
      </c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>
        <f t="shared" si="2"/>
        <v>2963.669999999997</v>
      </c>
    </row>
    <row r="153" spans="1:14" ht="15">
      <c r="A153" s="9"/>
      <c r="B153" s="6"/>
      <c r="C153" s="6" t="s">
        <v>157</v>
      </c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>
        <f t="shared" si="2"/>
        <v>2963.669999999997</v>
      </c>
    </row>
    <row r="154" spans="1:14" ht="15">
      <c r="A154" s="9"/>
      <c r="B154" s="6"/>
      <c r="C154" s="6" t="s">
        <v>158</v>
      </c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>
        <f t="shared" si="2"/>
        <v>2963.669999999997</v>
      </c>
    </row>
    <row r="155" spans="1:14" ht="15">
      <c r="A155" s="9"/>
      <c r="B155" s="6"/>
      <c r="C155" s="6" t="s">
        <v>159</v>
      </c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>
        <f t="shared" si="2"/>
        <v>2963.669999999997</v>
      </c>
    </row>
    <row r="156" spans="1:14" ht="15">
      <c r="A156" s="9"/>
      <c r="B156" s="6"/>
      <c r="C156" s="6" t="s">
        <v>160</v>
      </c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>
        <f t="shared" si="2"/>
        <v>2963.669999999997</v>
      </c>
    </row>
    <row r="157" spans="1:14" ht="15">
      <c r="A157" s="9"/>
      <c r="B157" s="6"/>
      <c r="C157" s="6" t="s">
        <v>161</v>
      </c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>
        <f t="shared" si="2"/>
        <v>2963.669999999997</v>
      </c>
    </row>
    <row r="158" spans="1:14" ht="15">
      <c r="A158" s="9"/>
      <c r="B158" s="6"/>
      <c r="C158" s="6" t="s">
        <v>162</v>
      </c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>
        <f t="shared" si="2"/>
        <v>2963.669999999997</v>
      </c>
    </row>
    <row r="159" spans="1:14" ht="15">
      <c r="A159" s="9"/>
      <c r="B159" s="6"/>
      <c r="C159" s="6" t="s">
        <v>163</v>
      </c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>
        <f t="shared" si="2"/>
        <v>2963.669999999997</v>
      </c>
    </row>
    <row r="160" spans="1:14" ht="15">
      <c r="A160" s="9"/>
      <c r="B160" s="6"/>
      <c r="C160" s="6" t="s">
        <v>164</v>
      </c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>
        <f t="shared" si="2"/>
        <v>2963.669999999997</v>
      </c>
    </row>
    <row r="161" spans="1:14" ht="15">
      <c r="A161" s="9"/>
      <c r="B161" s="6"/>
      <c r="C161" s="6" t="s">
        <v>165</v>
      </c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>
        <f t="shared" si="2"/>
        <v>2963.669999999997</v>
      </c>
    </row>
    <row r="162" spans="1:14" ht="15">
      <c r="A162" s="9"/>
      <c r="B162" s="6"/>
      <c r="C162" s="6" t="s">
        <v>166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>
        <f t="shared" si="2"/>
        <v>2963.669999999997</v>
      </c>
    </row>
    <row r="163" spans="1:14" ht="15">
      <c r="A163" s="9"/>
      <c r="B163" s="6"/>
      <c r="C163" s="6" t="s">
        <v>167</v>
      </c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>
        <f t="shared" si="2"/>
        <v>2963.669999999997</v>
      </c>
    </row>
    <row r="164" spans="1:14" ht="15">
      <c r="A164" s="9"/>
      <c r="B164" s="6"/>
      <c r="C164" s="6" t="s">
        <v>168</v>
      </c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f t="shared" si="2"/>
        <v>2963.669999999997</v>
      </c>
    </row>
    <row r="165" spans="1:14" ht="15">
      <c r="A165" s="9"/>
      <c r="B165" s="6"/>
      <c r="C165" s="6" t="s">
        <v>169</v>
      </c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>
        <f t="shared" si="2"/>
        <v>2963.669999999997</v>
      </c>
    </row>
    <row r="166" spans="1:14" ht="15">
      <c r="A166" s="9"/>
      <c r="B166" s="6"/>
      <c r="C166" s="6" t="s">
        <v>170</v>
      </c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>
        <f t="shared" si="2"/>
        <v>2963.669999999997</v>
      </c>
    </row>
    <row r="167" spans="1:14" ht="15">
      <c r="A167" s="9"/>
      <c r="B167" s="6"/>
      <c r="C167" s="6" t="s">
        <v>171</v>
      </c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>
        <f t="shared" si="2"/>
        <v>2963.669999999997</v>
      </c>
    </row>
    <row r="168" spans="1:14" ht="15">
      <c r="A168" s="9"/>
      <c r="B168" s="6"/>
      <c r="C168" s="6" t="s">
        <v>172</v>
      </c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>
        <f t="shared" si="2"/>
        <v>2963.669999999997</v>
      </c>
    </row>
    <row r="169" spans="1:14" ht="15">
      <c r="A169" s="9"/>
      <c r="B169" s="6"/>
      <c r="C169" s="6" t="s">
        <v>173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>
        <f t="shared" si="2"/>
        <v>2963.669999999997</v>
      </c>
    </row>
    <row r="170" spans="1:14" ht="15">
      <c r="A170" s="9"/>
      <c r="B170" s="6"/>
      <c r="C170" s="6" t="s">
        <v>174</v>
      </c>
      <c r="D170" s="11"/>
      <c r="E170" s="6"/>
      <c r="F170" s="6"/>
      <c r="G170" s="6"/>
      <c r="H170" s="6"/>
      <c r="I170" s="6"/>
      <c r="J170" s="6"/>
      <c r="K170" s="6"/>
      <c r="L170" s="6"/>
      <c r="M170" s="6"/>
      <c r="N170" s="6">
        <f t="shared" si="2"/>
        <v>2963.669999999997</v>
      </c>
    </row>
    <row r="171" spans="1:14" ht="15">
      <c r="A171" s="9"/>
      <c r="B171" s="6"/>
      <c r="C171" s="6" t="s">
        <v>175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>
        <f t="shared" si="2"/>
        <v>2963.669999999997</v>
      </c>
    </row>
    <row r="172" spans="1:14" ht="15">
      <c r="A172" s="9"/>
      <c r="B172" s="6"/>
      <c r="C172" s="6" t="s">
        <v>179</v>
      </c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>
        <f t="shared" si="2"/>
        <v>2963.669999999997</v>
      </c>
    </row>
    <row r="173" spans="1:14" ht="15">
      <c r="A173" s="9"/>
      <c r="B173" s="6"/>
      <c r="C173" s="6" t="s">
        <v>180</v>
      </c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>
        <f t="shared" si="2"/>
        <v>2963.669999999997</v>
      </c>
    </row>
    <row r="174" spans="1:14" ht="15">
      <c r="A174" s="9"/>
      <c r="B174" s="6"/>
      <c r="C174" s="6" t="s">
        <v>181</v>
      </c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>
        <f t="shared" si="2"/>
        <v>2963.669999999997</v>
      </c>
    </row>
    <row r="175" spans="1:14" ht="15">
      <c r="A175" s="9"/>
      <c r="B175" s="6"/>
      <c r="C175" s="6" t="s">
        <v>182</v>
      </c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>
        <f t="shared" si="2"/>
        <v>2963.669999999997</v>
      </c>
    </row>
    <row r="176" spans="1:14" ht="15">
      <c r="A176" s="9"/>
      <c r="B176" s="6"/>
      <c r="C176" s="6" t="s">
        <v>183</v>
      </c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>
        <f t="shared" si="2"/>
        <v>2963.669999999997</v>
      </c>
    </row>
    <row r="177" spans="1:14" ht="15">
      <c r="A177" s="9"/>
      <c r="B177" s="6"/>
      <c r="C177" s="6" t="s">
        <v>184</v>
      </c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>
        <f t="shared" si="2"/>
        <v>2963.669999999997</v>
      </c>
    </row>
    <row r="178" spans="1:14" ht="15">
      <c r="A178" s="9"/>
      <c r="B178" s="6"/>
      <c r="C178" s="6" t="s">
        <v>185</v>
      </c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>
        <f t="shared" si="2"/>
        <v>2963.669999999997</v>
      </c>
    </row>
    <row r="179" spans="1:14" ht="15.75" customHeight="1">
      <c r="A179" s="9"/>
      <c r="B179" s="6"/>
      <c r="C179" s="6" t="s">
        <v>186</v>
      </c>
      <c r="D179" s="11"/>
      <c r="E179" s="6"/>
      <c r="F179" s="6"/>
      <c r="G179" s="6"/>
      <c r="H179" s="6"/>
      <c r="I179" s="6"/>
      <c r="J179" s="6"/>
      <c r="K179" s="6"/>
      <c r="L179" s="6"/>
      <c r="M179" s="6"/>
      <c r="N179" s="6">
        <f t="shared" si="2"/>
        <v>2963.669999999997</v>
      </c>
    </row>
    <row r="180" spans="1:14" ht="15">
      <c r="A180" s="9"/>
      <c r="B180" s="6"/>
      <c r="C180" s="6" t="s">
        <v>187</v>
      </c>
      <c r="D180" s="11"/>
      <c r="E180" s="6"/>
      <c r="F180" s="6"/>
      <c r="G180" s="6"/>
      <c r="H180" s="6"/>
      <c r="I180" s="6"/>
      <c r="J180" s="6"/>
      <c r="K180" s="6"/>
      <c r="L180" s="6"/>
      <c r="M180" s="6"/>
      <c r="N180" s="6">
        <f t="shared" si="2"/>
        <v>2963.669999999997</v>
      </c>
    </row>
    <row r="181" spans="1:14" ht="15">
      <c r="A181" s="9"/>
      <c r="B181" s="6"/>
      <c r="C181" s="6" t="s">
        <v>188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>
        <f t="shared" si="2"/>
        <v>2963.669999999997</v>
      </c>
    </row>
    <row r="182" spans="1:14" ht="15">
      <c r="A182" s="9"/>
      <c r="B182" s="6"/>
      <c r="C182" s="6" t="s">
        <v>189</v>
      </c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>
        <f t="shared" si="2"/>
        <v>2963.669999999997</v>
      </c>
    </row>
    <row r="183" spans="1:14" ht="15">
      <c r="A183" s="9"/>
      <c r="B183" s="6"/>
      <c r="C183" s="6" t="s">
        <v>190</v>
      </c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>
        <f t="shared" si="2"/>
        <v>2963.669999999997</v>
      </c>
    </row>
    <row r="184" spans="1:14" ht="15">
      <c r="A184" s="9"/>
      <c r="B184" s="6"/>
      <c r="C184" s="6" t="s">
        <v>191</v>
      </c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>
        <f t="shared" si="2"/>
        <v>2963.669999999997</v>
      </c>
    </row>
    <row r="185" spans="1:14" ht="15">
      <c r="A185" s="9"/>
      <c r="B185" s="6"/>
      <c r="C185" s="6" t="s">
        <v>192</v>
      </c>
      <c r="D185" s="6"/>
      <c r="E185" s="6"/>
      <c r="F185" s="6"/>
      <c r="G185" s="6"/>
      <c r="H185" s="13"/>
      <c r="I185" s="6"/>
      <c r="J185" s="6"/>
      <c r="K185" s="6"/>
      <c r="L185" s="6"/>
      <c r="M185" s="6"/>
      <c r="N185" s="6">
        <f t="shared" si="2"/>
        <v>2963.669999999997</v>
      </c>
    </row>
    <row r="186" spans="1:14" ht="15">
      <c r="A186" s="9"/>
      <c r="B186" s="6"/>
      <c r="C186" s="6" t="s">
        <v>193</v>
      </c>
      <c r="D186" s="6"/>
      <c r="E186" s="6"/>
      <c r="F186" s="6"/>
      <c r="G186" s="6"/>
      <c r="H186" s="13"/>
      <c r="I186" s="6"/>
      <c r="J186" s="6"/>
      <c r="K186" s="6"/>
      <c r="L186" s="6"/>
      <c r="M186" s="6"/>
      <c r="N186" s="6">
        <f t="shared" si="2"/>
        <v>2963.669999999997</v>
      </c>
    </row>
    <row r="187" spans="1:14" ht="15">
      <c r="A187" s="9"/>
      <c r="B187" s="6"/>
      <c r="C187" s="6" t="s">
        <v>194</v>
      </c>
      <c r="D187" s="6"/>
      <c r="E187" s="6"/>
      <c r="F187" s="6"/>
      <c r="G187" s="6"/>
      <c r="H187" s="13"/>
      <c r="I187" s="6"/>
      <c r="J187" s="6"/>
      <c r="K187" s="6"/>
      <c r="L187" s="6"/>
      <c r="M187" s="6"/>
      <c r="N187" s="6">
        <f t="shared" si="2"/>
        <v>2963.669999999997</v>
      </c>
    </row>
    <row r="188" spans="1:14" ht="15">
      <c r="A188" s="9"/>
      <c r="B188" s="6"/>
      <c r="C188" s="6" t="s">
        <v>195</v>
      </c>
      <c r="D188" s="6"/>
      <c r="E188" s="6"/>
      <c r="F188" s="6"/>
      <c r="G188" s="6"/>
      <c r="H188" s="13"/>
      <c r="I188" s="6"/>
      <c r="J188" s="6"/>
      <c r="K188" s="6"/>
      <c r="L188" s="6"/>
      <c r="M188" s="6"/>
      <c r="N188" s="6">
        <f t="shared" si="2"/>
        <v>2963.669999999997</v>
      </c>
    </row>
    <row r="189" spans="1:14" ht="15">
      <c r="A189" s="9"/>
      <c r="B189" s="6"/>
      <c r="C189" s="6" t="s">
        <v>196</v>
      </c>
      <c r="D189" s="6"/>
      <c r="E189" s="6"/>
      <c r="F189" s="6"/>
      <c r="G189" s="6"/>
      <c r="H189" s="13"/>
      <c r="I189" s="6"/>
      <c r="J189" s="6"/>
      <c r="K189" s="6"/>
      <c r="L189" s="6"/>
      <c r="M189" s="6"/>
      <c r="N189" s="6">
        <f t="shared" si="2"/>
        <v>2963.669999999997</v>
      </c>
    </row>
    <row r="190" spans="1:14" ht="15">
      <c r="A190" s="9"/>
      <c r="B190" s="6"/>
      <c r="C190" s="6" t="s">
        <v>197</v>
      </c>
      <c r="D190" s="6"/>
      <c r="E190" s="6"/>
      <c r="F190" s="6"/>
      <c r="G190" s="6"/>
      <c r="H190" s="13"/>
      <c r="I190" s="6"/>
      <c r="J190" s="6"/>
      <c r="K190" s="6"/>
      <c r="L190" s="6"/>
      <c r="M190" s="6"/>
      <c r="N190" s="6">
        <f t="shared" si="2"/>
        <v>2963.669999999997</v>
      </c>
    </row>
    <row r="191" spans="1:14" ht="15">
      <c r="A191" s="9"/>
      <c r="B191" s="6"/>
      <c r="C191" s="6" t="s">
        <v>198</v>
      </c>
      <c r="D191" s="6"/>
      <c r="E191" s="6"/>
      <c r="F191" s="6"/>
      <c r="G191" s="6"/>
      <c r="H191" s="13"/>
      <c r="I191" s="6"/>
      <c r="J191" s="6"/>
      <c r="K191" s="6"/>
      <c r="L191" s="6"/>
      <c r="M191" s="6"/>
      <c r="N191" s="6">
        <f t="shared" si="2"/>
        <v>2963.669999999997</v>
      </c>
    </row>
    <row r="192" spans="1:14" ht="15">
      <c r="A192" s="9"/>
      <c r="B192" s="6"/>
      <c r="C192" s="6" t="s">
        <v>199</v>
      </c>
      <c r="D192" s="6"/>
      <c r="E192" s="6"/>
      <c r="F192" s="6"/>
      <c r="G192" s="6"/>
      <c r="H192" s="13"/>
      <c r="I192" s="6"/>
      <c r="J192" s="6"/>
      <c r="K192" s="6"/>
      <c r="L192" s="6"/>
      <c r="M192" s="6"/>
      <c r="N192" s="6">
        <f t="shared" si="2"/>
        <v>2963.669999999997</v>
      </c>
    </row>
    <row r="193" spans="1:14" ht="15">
      <c r="A193" s="9"/>
      <c r="B193" s="6"/>
      <c r="C193" s="6" t="s">
        <v>200</v>
      </c>
      <c r="D193" s="6"/>
      <c r="E193" s="6"/>
      <c r="F193" s="6"/>
      <c r="G193" s="6"/>
      <c r="H193" s="13"/>
      <c r="I193" s="6"/>
      <c r="J193" s="6"/>
      <c r="K193" s="6"/>
      <c r="L193" s="6"/>
      <c r="M193" s="6"/>
      <c r="N193" s="6">
        <f t="shared" si="2"/>
        <v>2963.669999999997</v>
      </c>
    </row>
    <row r="194" spans="1:14" ht="15.75" customHeight="1">
      <c r="A194" s="9"/>
      <c r="B194" s="6"/>
      <c r="C194" s="6" t="s">
        <v>201</v>
      </c>
      <c r="D194" s="6"/>
      <c r="E194" s="6"/>
      <c r="F194" s="6"/>
      <c r="G194" s="6"/>
      <c r="H194" s="13"/>
      <c r="I194" s="6"/>
      <c r="J194" s="6"/>
      <c r="K194" s="6"/>
      <c r="L194" s="6"/>
      <c r="M194" s="6"/>
      <c r="N194" s="6">
        <f t="shared" si="2"/>
        <v>2963.669999999997</v>
      </c>
    </row>
    <row r="195" spans="1:14" ht="15">
      <c r="A195" s="9"/>
      <c r="B195" s="6"/>
      <c r="C195" s="6" t="s">
        <v>202</v>
      </c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>
        <f t="shared" si="2"/>
        <v>2963.669999999997</v>
      </c>
    </row>
    <row r="196" spans="1:14" ht="15">
      <c r="A196" s="9"/>
      <c r="B196" s="6"/>
      <c r="C196" s="6" t="s">
        <v>203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>
        <f t="shared" si="2"/>
        <v>2963.669999999997</v>
      </c>
    </row>
    <row r="197" spans="1:14" ht="15">
      <c r="A197" s="9"/>
      <c r="B197" s="6"/>
      <c r="C197" s="6" t="s">
        <v>204</v>
      </c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>
        <f t="shared" si="2"/>
        <v>2963.669999999997</v>
      </c>
    </row>
    <row r="198" spans="1:14" ht="15">
      <c r="A198" s="9"/>
      <c r="B198" s="6"/>
      <c r="C198" s="6" t="s">
        <v>205</v>
      </c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>
        <f t="shared" si="2"/>
        <v>2963.669999999997</v>
      </c>
    </row>
    <row r="199" spans="1:14" ht="15">
      <c r="A199" s="9"/>
      <c r="B199" s="6"/>
      <c r="C199" s="6" t="s">
        <v>206</v>
      </c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>
        <f t="shared" si="2"/>
        <v>2963.669999999997</v>
      </c>
    </row>
    <row r="200" spans="1:14" ht="15">
      <c r="A200" s="9"/>
      <c r="B200" s="6"/>
      <c r="C200" s="6" t="s">
        <v>207</v>
      </c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>
        <f t="shared" si="2"/>
        <v>2963.669999999997</v>
      </c>
    </row>
    <row r="201" spans="1:14" ht="15">
      <c r="A201" s="9"/>
      <c r="B201" s="6"/>
      <c r="C201" s="6" t="s">
        <v>208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>
        <f t="shared" si="2"/>
        <v>2963.669999999997</v>
      </c>
    </row>
    <row r="202" spans="1:14" ht="15">
      <c r="A202" s="14"/>
      <c r="B202" s="14"/>
      <c r="C202" s="14" t="s">
        <v>176</v>
      </c>
      <c r="D202" s="14"/>
      <c r="E202" s="14"/>
      <c r="F202" s="14"/>
      <c r="G202" s="16">
        <f>SUM(G7:G201)</f>
        <v>6735.950000000001</v>
      </c>
      <c r="H202" s="14">
        <f>SUM(H7:H201)</f>
        <v>7841.42</v>
      </c>
      <c r="I202" s="14">
        <f>SUM(I7:I201)</f>
        <v>11093.279999999999</v>
      </c>
      <c r="J202" s="14">
        <f>SUM(J7:J201)</f>
        <v>5505.26</v>
      </c>
      <c r="K202" s="16">
        <f>SUM(K7:K201)</f>
        <v>3000</v>
      </c>
      <c r="L202" s="14">
        <f>L191+SUM(L194:L201)</f>
        <v>0</v>
      </c>
      <c r="M202" s="14">
        <f>SUM(M7:M201)</f>
        <v>7617.8</v>
      </c>
      <c r="N202" s="14">
        <f>SUM(G202:M202)</f>
        <v>41793.71000000001</v>
      </c>
    </row>
    <row r="203" spans="1:14" ht="15">
      <c r="A203" s="14"/>
      <c r="B203" s="14"/>
      <c r="C203" s="14" t="s">
        <v>177</v>
      </c>
      <c r="D203" s="14"/>
      <c r="E203" s="14"/>
      <c r="F203" s="14"/>
      <c r="G203" s="16">
        <f>G5-G202</f>
        <v>-22.950000000000728</v>
      </c>
      <c r="H203" s="14">
        <f>H5-H202</f>
        <v>1109.58</v>
      </c>
      <c r="I203" s="14">
        <f>I5-I202</f>
        <v>95.72000000000116</v>
      </c>
      <c r="J203" s="14">
        <f>J5-J202</f>
        <v>1207.7399999999998</v>
      </c>
      <c r="K203" s="16">
        <f>K5-K202</f>
        <v>0</v>
      </c>
      <c r="L203" s="14">
        <f>L15-L202</f>
        <v>0</v>
      </c>
      <c r="M203" s="14">
        <f>M5-M202</f>
        <v>572.1999999999998</v>
      </c>
      <c r="N203" s="14"/>
    </row>
    <row r="204" spans="1:14" ht="15">
      <c r="A204" s="14"/>
      <c r="B204" s="14"/>
      <c r="C204" s="14" t="s">
        <v>178</v>
      </c>
      <c r="D204" s="14">
        <f>SUM(D197:D203)</f>
        <v>0</v>
      </c>
      <c r="E204" s="14">
        <f>SUM(E7:E201)</f>
        <v>44756</v>
      </c>
      <c r="F204" s="14">
        <f>SUM(F7:F201)</f>
        <v>-2.76</v>
      </c>
      <c r="G204" s="16">
        <f>G5</f>
        <v>6713</v>
      </c>
      <c r="H204" s="14">
        <v>8158</v>
      </c>
      <c r="I204" s="14">
        <f>I5</f>
        <v>11189</v>
      </c>
      <c r="J204" s="14">
        <f>J5</f>
        <v>6713</v>
      </c>
      <c r="K204" s="16">
        <f>K5</f>
        <v>3000</v>
      </c>
      <c r="L204" s="14">
        <f>SUM(L7:L201)</f>
        <v>0</v>
      </c>
      <c r="M204" s="14">
        <f>M5</f>
        <v>8190</v>
      </c>
      <c r="N204" s="18">
        <f>N5-N202</f>
        <v>2962.2899999999936</v>
      </c>
    </row>
    <row r="205" spans="2:11" ht="15">
      <c r="B205" s="17" t="s">
        <v>278</v>
      </c>
      <c r="G205" s="7">
        <v>3835.95</v>
      </c>
      <c r="I205" s="7">
        <v>4992.51</v>
      </c>
      <c r="K205" s="7">
        <v>0</v>
      </c>
    </row>
    <row r="206" spans="2:13" ht="15">
      <c r="B206" s="17" t="s">
        <v>279</v>
      </c>
      <c r="G206" s="7">
        <v>2900</v>
      </c>
      <c r="I206" s="7">
        <v>5610.72</v>
      </c>
      <c r="K206" s="7">
        <v>3000</v>
      </c>
      <c r="M206" s="7">
        <v>4199.65</v>
      </c>
    </row>
    <row r="207" spans="2:13" ht="15">
      <c r="B207" s="17" t="s">
        <v>280</v>
      </c>
      <c r="G207" s="7">
        <f>G205-G206</f>
        <v>935.9499999999998</v>
      </c>
      <c r="I207" s="7">
        <f>I205-I206</f>
        <v>-618.21</v>
      </c>
      <c r="K207" s="7">
        <f>K205-K206</f>
        <v>-3000</v>
      </c>
      <c r="M207" s="7">
        <f>M205-M206</f>
        <v>-4199.65</v>
      </c>
    </row>
    <row r="209" spans="2:14" ht="15">
      <c r="B209" s="20" t="s">
        <v>283</v>
      </c>
      <c r="G209" s="6">
        <v>3835.95</v>
      </c>
      <c r="I209" s="6">
        <v>4992.51</v>
      </c>
      <c r="M209" s="6">
        <v>2424.41</v>
      </c>
      <c r="N209" s="19" t="s">
        <v>289</v>
      </c>
    </row>
    <row r="210" spans="2:13" ht="15">
      <c r="B210" s="20" t="s">
        <v>284</v>
      </c>
      <c r="G210" s="6">
        <v>3356</v>
      </c>
      <c r="I210" s="6">
        <v>5594.5</v>
      </c>
      <c r="M210" s="6">
        <v>4095</v>
      </c>
    </row>
    <row r="211" spans="2:13" ht="15">
      <c r="B211" s="20" t="s">
        <v>285</v>
      </c>
      <c r="G211" s="21">
        <f>G210-G209</f>
        <v>-479.9499999999998</v>
      </c>
      <c r="I211" s="6">
        <f>I210-I209</f>
        <v>601.9899999999998</v>
      </c>
      <c r="M211" s="6">
        <f>M210-M209</f>
        <v>1670.5900000000001</v>
      </c>
    </row>
    <row r="213" spans="2:14" ht="15">
      <c r="B213" s="20" t="s">
        <v>286</v>
      </c>
      <c r="G213" s="6">
        <v>2900</v>
      </c>
      <c r="I213" s="6">
        <v>5610.72</v>
      </c>
      <c r="M213" s="6">
        <v>4236.75</v>
      </c>
      <c r="N213" s="19" t="s">
        <v>288</v>
      </c>
    </row>
    <row r="214" spans="2:13" ht="15">
      <c r="B214" s="20" t="s">
        <v>287</v>
      </c>
      <c r="G214" s="6">
        <v>3356</v>
      </c>
      <c r="I214" s="6">
        <v>5594.5</v>
      </c>
      <c r="M214" s="6">
        <v>4095</v>
      </c>
    </row>
    <row r="215" spans="2:13" ht="15">
      <c r="B215" s="20" t="s">
        <v>285</v>
      </c>
      <c r="G215" s="6">
        <f>G214-G213</f>
        <v>456</v>
      </c>
      <c r="I215" s="6">
        <f>I214-I213</f>
        <v>-16.220000000000255</v>
      </c>
      <c r="M215" s="6">
        <f>M214-M213</f>
        <v>-141.75</v>
      </c>
    </row>
    <row r="65535" ht="15">
      <c r="A65535" s="9"/>
    </row>
  </sheetData>
  <sheetProtection/>
  <mergeCells count="1">
    <mergeCell ref="G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VIVA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Kirchner</dc:creator>
  <cp:keywords/>
  <dc:description/>
  <cp:lastModifiedBy>Karol Kirchner</cp:lastModifiedBy>
  <dcterms:created xsi:type="dcterms:W3CDTF">2021-12-21T12:19:21Z</dcterms:created>
  <dcterms:modified xsi:type="dcterms:W3CDTF">2022-05-27T16:28:16Z</dcterms:modified>
  <cp:category/>
  <cp:version/>
  <cp:contentType/>
  <cp:contentStatus/>
</cp:coreProperties>
</file>