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5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<sst xmlns="http://schemas.openxmlformats.org/spreadsheetml/2006/main" count="458" uniqueCount="289">
  <si>
    <t>TOP 4 MASTRE</t>
  </si>
  <si>
    <t>TOP 3 REGIONY</t>
  </si>
  <si>
    <t>SUMA OPENY</t>
  </si>
  <si>
    <t>MASTRE ZÁPAD</t>
  </si>
  <si>
    <t>MASTRE STRED</t>
  </si>
  <si>
    <t>MASTRE VÝCHOD</t>
  </si>
  <si>
    <t>MASTRE BRATISLAVA</t>
  </si>
  <si>
    <t>OPEN TURNAJE</t>
  </si>
  <si>
    <t>REGIONY</t>
  </si>
  <si>
    <t>PORADIE</t>
  </si>
  <si>
    <t xml:space="preserve"> PRIEZVISKO</t>
  </si>
  <si>
    <t xml:space="preserve"> MENO</t>
  </si>
  <si>
    <t xml:space="preserve"> DRUŽSTVO, MESTO</t>
  </si>
  <si>
    <t>BODY</t>
  </si>
  <si>
    <t>SUMA BODOV ZA 3 NAJLEPŠIE TOPKY</t>
  </si>
  <si>
    <t>SUMA BODOV ZA         NAJLEPŠIE 4 MASTRE</t>
  </si>
  <si>
    <t>SUMA BODOV ZA        NAJLEPŠIE 2 REGIONY</t>
  </si>
  <si>
    <t>SUMA BODOV ZA LOKÁLNE TURNAJE</t>
  </si>
  <si>
    <t>MASTER 16.9.2017 ŽILINA</t>
  </si>
  <si>
    <t>MASTER 16.9.2017 BREZNO</t>
  </si>
  <si>
    <t>MASTER 16.9.2017 BARDEJOV</t>
  </si>
  <si>
    <t>MASTER 16.9.2017 BRATISLAVA</t>
  </si>
  <si>
    <t>REGION STRED 17.12.2016 BREZNO</t>
  </si>
  <si>
    <t>Prešov</t>
  </si>
  <si>
    <t>Bratislava</t>
  </si>
  <si>
    <t>Rožňava</t>
  </si>
  <si>
    <t>Košice</t>
  </si>
  <si>
    <t>Žilina</t>
  </si>
  <si>
    <t>Nováky</t>
  </si>
  <si>
    <t xml:space="preserve"> SULOVSKÁ</t>
  </si>
  <si>
    <t xml:space="preserve"> MARTINA</t>
  </si>
  <si>
    <t>Bardejov</t>
  </si>
  <si>
    <t xml:space="preserve"> Brezno</t>
  </si>
  <si>
    <t>Prievidza</t>
  </si>
  <si>
    <t>Piešťany</t>
  </si>
  <si>
    <t>Trnava</t>
  </si>
  <si>
    <t xml:space="preserve"> NAGYOVÁ</t>
  </si>
  <si>
    <t xml:space="preserve"> KATARÍNA</t>
  </si>
  <si>
    <t>Brezno</t>
  </si>
  <si>
    <t>Pov.Bystrica</t>
  </si>
  <si>
    <t>Zlaté Moravce</t>
  </si>
  <si>
    <t xml:space="preserve"> Košice</t>
  </si>
  <si>
    <t xml:space="preserve"> ČERŇANSKÁ</t>
  </si>
  <si>
    <t>Malacky</t>
  </si>
  <si>
    <t xml:space="preserve"> HUKOVÁ</t>
  </si>
  <si>
    <t xml:space="preserve"> MONIKA</t>
  </si>
  <si>
    <t xml:space="preserve"> HOLÁ</t>
  </si>
  <si>
    <t xml:space="preserve"> HENRIETA</t>
  </si>
  <si>
    <t xml:space="preserve"> PLATKOVÁ</t>
  </si>
  <si>
    <t xml:space="preserve"> TAREK</t>
  </si>
  <si>
    <t xml:space="preserve"> JANA</t>
  </si>
  <si>
    <t xml:space="preserve"> HOUŽVIČKOVÁ</t>
  </si>
  <si>
    <t xml:space="preserve"> KOŠŤÁLOVÁ</t>
  </si>
  <si>
    <t xml:space="preserve"> VERONIKA</t>
  </si>
  <si>
    <t xml:space="preserve"> KOPKÁŠOVÁ</t>
  </si>
  <si>
    <t xml:space="preserve"> DOMINIKA</t>
  </si>
  <si>
    <t xml:space="preserve"> SOKOLOVSKÁ</t>
  </si>
  <si>
    <t xml:space="preserve"> ĽUBICA</t>
  </si>
  <si>
    <t xml:space="preserve"> DENISA</t>
  </si>
  <si>
    <t xml:space="preserve"> VINCOVÁ</t>
  </si>
  <si>
    <t xml:space="preserve"> BLAŽENA</t>
  </si>
  <si>
    <t xml:space="preserve"> BARTOŠOVÁ</t>
  </si>
  <si>
    <t xml:space="preserve"> MILADA</t>
  </si>
  <si>
    <t xml:space="preserve"> SVOBODOVÁ</t>
  </si>
  <si>
    <t xml:space="preserve"> GABRIELA</t>
  </si>
  <si>
    <t xml:space="preserve"> BOHUŠOVÁ</t>
  </si>
  <si>
    <t>Suchá nad Parnou</t>
  </si>
  <si>
    <t xml:space="preserve"> BůŽKOVÁ</t>
  </si>
  <si>
    <t xml:space="preserve"> ZUZANA</t>
  </si>
  <si>
    <t>Vrútky</t>
  </si>
  <si>
    <t xml:space="preserve"> KOTÍKOVÁ</t>
  </si>
  <si>
    <t xml:space="preserve"> PETRA</t>
  </si>
  <si>
    <t xml:space="preserve"> FEJEDELEMOVÁ</t>
  </si>
  <si>
    <t xml:space="preserve"> KOLANDROVÁ</t>
  </si>
  <si>
    <t xml:space="preserve"> MIROSLAVA</t>
  </si>
  <si>
    <t xml:space="preserve"> ŠUFLIARSKA</t>
  </si>
  <si>
    <t xml:space="preserve"> MÁRIA</t>
  </si>
  <si>
    <t xml:space="preserve"> HOCKICKOVÁ</t>
  </si>
  <si>
    <t xml:space="preserve"> SLÁVKA</t>
  </si>
  <si>
    <t xml:space="preserve"> SALCZEROVÁ</t>
  </si>
  <si>
    <t xml:space="preserve"> KRISTÍNA</t>
  </si>
  <si>
    <t xml:space="preserve"> MUNKACSIOVÁ</t>
  </si>
  <si>
    <t xml:space="preserve"> KVETOSLAVA</t>
  </si>
  <si>
    <t xml:space="preserve"> GIERTLOVÁ</t>
  </si>
  <si>
    <t xml:space="preserve"> KRIPNEROVÁ</t>
  </si>
  <si>
    <t xml:space="preserve"> MARCELA</t>
  </si>
  <si>
    <t>Láb</t>
  </si>
  <si>
    <t xml:space="preserve"> ĽUPTÁKOVÁ</t>
  </si>
  <si>
    <t xml:space="preserve"> SPIŠÁKOVÁ</t>
  </si>
  <si>
    <t xml:space="preserve"> KLAUDIA</t>
  </si>
  <si>
    <t xml:space="preserve"> KLASOVÁ</t>
  </si>
  <si>
    <t xml:space="preserve"> ANNA</t>
  </si>
  <si>
    <t xml:space="preserve"> BOBAĽOVÁ</t>
  </si>
  <si>
    <t xml:space="preserve"> FEDOROVÁ</t>
  </si>
  <si>
    <t>Detva</t>
  </si>
  <si>
    <t xml:space="preserve"> JANKOVSKÁ</t>
  </si>
  <si>
    <t xml:space="preserve"> LUCIA</t>
  </si>
  <si>
    <t xml:space="preserve"> VANTOVÁ</t>
  </si>
  <si>
    <t xml:space="preserve"> DÁŠA</t>
  </si>
  <si>
    <t xml:space="preserve"> DARUOVÁ</t>
  </si>
  <si>
    <t xml:space="preserve"> ZBOŘILOVÁ</t>
  </si>
  <si>
    <t xml:space="preserve"> GAŠPAROVÁ</t>
  </si>
  <si>
    <t xml:space="preserve"> KOVÁČOVÁ</t>
  </si>
  <si>
    <t xml:space="preserve"> HUBERTOVÁ</t>
  </si>
  <si>
    <t xml:space="preserve"> ELENA</t>
  </si>
  <si>
    <t xml:space="preserve"> RIZIKYOVÁ</t>
  </si>
  <si>
    <t xml:space="preserve"> SILVIA</t>
  </si>
  <si>
    <t xml:space="preserve"> VOŠKOVÁ</t>
  </si>
  <si>
    <t xml:space="preserve"> DARINA</t>
  </si>
  <si>
    <t xml:space="preserve"> ĎURICOVÁ</t>
  </si>
  <si>
    <t xml:space="preserve"> SEČEŇOVÁ</t>
  </si>
  <si>
    <t xml:space="preserve"> TERÉZIA</t>
  </si>
  <si>
    <t xml:space="preserve"> VIDOVÁ</t>
  </si>
  <si>
    <t xml:space="preserve"> VIKTÓRIA</t>
  </si>
  <si>
    <t xml:space="preserve"> SPUSTOVÁ</t>
  </si>
  <si>
    <t xml:space="preserve"> EVA</t>
  </si>
  <si>
    <t xml:space="preserve"> BIROŠOVÁ</t>
  </si>
  <si>
    <t xml:space="preserve"> MARIANA</t>
  </si>
  <si>
    <t xml:space="preserve"> DANIELA</t>
  </si>
  <si>
    <t xml:space="preserve"> MAGDALÉNA</t>
  </si>
  <si>
    <t xml:space="preserve"> GAŠIAKOVÁ</t>
  </si>
  <si>
    <t xml:space="preserve"> PATRÍCIA</t>
  </si>
  <si>
    <t xml:space="preserve"> ČELLÁROVÁ</t>
  </si>
  <si>
    <t xml:space="preserve"> RUŽENA</t>
  </si>
  <si>
    <t>Rebríček Slovenskej šípkarskej federácie - HLAVNÁ SÚŤAŽ ŽENY 2017 - 18</t>
  </si>
  <si>
    <t>TOPKY 2017 - 18</t>
  </si>
  <si>
    <t xml:space="preserve"> Zuzana</t>
  </si>
  <si>
    <t xml:space="preserve"> STANISLAVA</t>
  </si>
  <si>
    <t xml:space="preserve"> GORYLOVÁ</t>
  </si>
  <si>
    <t xml:space="preserve"> CZUPPEROVÁ </t>
  </si>
  <si>
    <t>Sučany</t>
  </si>
  <si>
    <t xml:space="preserve"> LÍVIA</t>
  </si>
  <si>
    <t xml:space="preserve"> KUTLÍKOVÁ</t>
  </si>
  <si>
    <t xml:space="preserve"> IVANA</t>
  </si>
  <si>
    <t xml:space="preserve"> URÍKOVÁ</t>
  </si>
  <si>
    <t xml:space="preserve"> JAKUBISOVÁ </t>
  </si>
  <si>
    <t xml:space="preserve"> TERÉZIA </t>
  </si>
  <si>
    <t xml:space="preserve"> PURDEKOVÁ </t>
  </si>
  <si>
    <t xml:space="preserve"> ERIKA</t>
  </si>
  <si>
    <t xml:space="preserve"> LÝDIA</t>
  </si>
  <si>
    <t xml:space="preserve"> LABDÚCHOVÁ</t>
  </si>
  <si>
    <t xml:space="preserve"> MUNKÁČIOVÁ</t>
  </si>
  <si>
    <t xml:space="preserve"> Kvetoslava</t>
  </si>
  <si>
    <t>Trenč.Teplice</t>
  </si>
  <si>
    <t xml:space="preserve"> PÚPALOVÁ</t>
  </si>
  <si>
    <t xml:space="preserve"> SIVÁKOVÁ</t>
  </si>
  <si>
    <t xml:space="preserve"> LENKA</t>
  </si>
  <si>
    <t xml:space="preserve"> ŠVECOVÁ</t>
  </si>
  <si>
    <t xml:space="preserve"> VIERA</t>
  </si>
  <si>
    <t xml:space="preserve"> VOROBELOVÁ</t>
  </si>
  <si>
    <t xml:space="preserve"> BORNSTEINOVÁ</t>
  </si>
  <si>
    <t xml:space="preserve"> ANDREA</t>
  </si>
  <si>
    <t xml:space="preserve"> </t>
  </si>
  <si>
    <t>TOPKA BREZNO                13. - 14.10.2017</t>
  </si>
  <si>
    <t xml:space="preserve"> VARGOVÁ</t>
  </si>
  <si>
    <t xml:space="preserve"> BRADŇANSKÁ</t>
  </si>
  <si>
    <t xml:space="preserve"> FÁBRYOVÁ</t>
  </si>
  <si>
    <t>MASTER 11.11.2017 ZLATÉ MORAVCE</t>
  </si>
  <si>
    <t xml:space="preserve"> KRUPOVÁ</t>
  </si>
  <si>
    <t>Vinodol</t>
  </si>
  <si>
    <t xml:space="preserve"> BÁRTOVÁ</t>
  </si>
  <si>
    <t xml:space="preserve"> JARMILA</t>
  </si>
  <si>
    <t>MASTER 11.11.2017 KOŠICE</t>
  </si>
  <si>
    <t>MASTER 11.11.2017 BRATISLAVA</t>
  </si>
  <si>
    <t xml:space="preserve"> JAMBOROVA</t>
  </si>
  <si>
    <t xml:space="preserve"> POLÁKOVÁ</t>
  </si>
  <si>
    <t xml:space="preserve"> MEDLENOVÁ</t>
  </si>
  <si>
    <t>MASTER 11.11.2017 BREZNO</t>
  </si>
  <si>
    <t xml:space="preserve"> JUNASOVÁ</t>
  </si>
  <si>
    <t xml:space="preserve"> KRKOŠKOVÁ</t>
  </si>
  <si>
    <t>Veľký Krtíš</t>
  </si>
  <si>
    <t xml:space="preserve"> MADAJOVÁ</t>
  </si>
  <si>
    <t xml:space="preserve"> BEÁTA</t>
  </si>
  <si>
    <t xml:space="preserve"> ŠTEVKOVÁ</t>
  </si>
  <si>
    <t xml:space="preserve"> ZÁLEŽÁKOVÁ</t>
  </si>
  <si>
    <t>TOPKA KOŠICE                1. - 2.12.2017</t>
  </si>
  <si>
    <t>MASTER 13.1.2018 BRATISLAVA - Suchá n. Parnou</t>
  </si>
  <si>
    <t>MASTER 13.1.2018 KOŠICE</t>
  </si>
  <si>
    <t>MASTER 13.1.2018 BREZNO</t>
  </si>
  <si>
    <t>MASTER 13.1.2018 NOVÁKY</t>
  </si>
  <si>
    <t xml:space="preserve"> LAPINOVÁ</t>
  </si>
  <si>
    <t xml:space="preserve"> SMOLNICKÁ</t>
  </si>
  <si>
    <t xml:space="preserve"> ŠIMURDOVÁ</t>
  </si>
  <si>
    <t xml:space="preserve"> MICHAELA</t>
  </si>
  <si>
    <t xml:space="preserve"> EMRICHOVÁ</t>
  </si>
  <si>
    <t xml:space="preserve"> ZDENKA</t>
  </si>
  <si>
    <t>Visolaje</t>
  </si>
  <si>
    <t xml:space="preserve"> NOSKOVIČOVÁ</t>
  </si>
  <si>
    <t xml:space="preserve"> ĎURIŠOVÁ</t>
  </si>
  <si>
    <t xml:space="preserve"> .....</t>
  </si>
  <si>
    <t>LOKALNE LIGY                   09 - 2017</t>
  </si>
  <si>
    <t>LOKALNE LIGY                   01 - 2018</t>
  </si>
  <si>
    <t>LOKALNE LIGY                   12 - 2017</t>
  </si>
  <si>
    <t>LOKALNE LIGY                   11 - 2017</t>
  </si>
  <si>
    <t>LOKALNE LIGY                   10 - 2017</t>
  </si>
  <si>
    <t xml:space="preserve"> DANDULOVÁ</t>
  </si>
  <si>
    <t xml:space="preserve"> DEKRÉTOVÁ</t>
  </si>
  <si>
    <t xml:space="preserve"> NATÁLIA</t>
  </si>
  <si>
    <t xml:space="preserve"> GEMBICKÁ</t>
  </si>
  <si>
    <t xml:space="preserve"> TAMARA</t>
  </si>
  <si>
    <t xml:space="preserve"> HĽADAJOVÁ</t>
  </si>
  <si>
    <t xml:space="preserve"> MARTA</t>
  </si>
  <si>
    <t xml:space="preserve"> PORHAJÁŠOVÁ</t>
  </si>
  <si>
    <t xml:space="preserve"> ŠMÍDOVÁ</t>
  </si>
  <si>
    <t xml:space="preserve"> ALEXANDRA</t>
  </si>
  <si>
    <t xml:space="preserve"> MARIKA</t>
  </si>
  <si>
    <t xml:space="preserve"> HIRČKOVÁ</t>
  </si>
  <si>
    <t xml:space="preserve"> SIMONA</t>
  </si>
  <si>
    <t xml:space="preserve"> KIŠEĽÁKOVÁ</t>
  </si>
  <si>
    <t xml:space="preserve"> ŠARIŠSKÁ </t>
  </si>
  <si>
    <t xml:space="preserve"> BEDNÁROVÁ</t>
  </si>
  <si>
    <t xml:space="preserve"> NOVÁKOVÁ</t>
  </si>
  <si>
    <t xml:space="preserve"> BRACHNOVÁ</t>
  </si>
  <si>
    <t xml:space="preserve"> JURENKOVÁ</t>
  </si>
  <si>
    <t xml:space="preserve"> BIELIKOVÁ</t>
  </si>
  <si>
    <t xml:space="preserve"> BAGAČKOVÁ</t>
  </si>
  <si>
    <t xml:space="preserve"> TIMEA</t>
  </si>
  <si>
    <t xml:space="preserve"> SEGEDYOVÁ</t>
  </si>
  <si>
    <t>Stropkov</t>
  </si>
  <si>
    <t>TOPKA BREZNO                16. -17. 2.2018</t>
  </si>
  <si>
    <t xml:space="preserve"> TOREOVÁ</t>
  </si>
  <si>
    <t xml:space="preserve"> DIANA</t>
  </si>
  <si>
    <t xml:space="preserve"> OZOROVSKÁ</t>
  </si>
  <si>
    <t xml:space="preserve"> RENÁTA</t>
  </si>
  <si>
    <t xml:space="preserve"> MATUŠOVIČOVÁ</t>
  </si>
  <si>
    <t xml:space="preserve"> SOBROVÁ</t>
  </si>
  <si>
    <t>MASTER ZÁPAD 24.3.2018 VRÚTKY</t>
  </si>
  <si>
    <t xml:space="preserve"> ČERNEKOVÁ</t>
  </si>
  <si>
    <t xml:space="preserve"> JAKUBÍKOVÁ</t>
  </si>
  <si>
    <t>Levice</t>
  </si>
  <si>
    <t>Slepčany</t>
  </si>
  <si>
    <t xml:space="preserve"> WINDISCHOVÁ</t>
  </si>
  <si>
    <t xml:space="preserve"> IVETA</t>
  </si>
  <si>
    <t xml:space="preserve"> MURÍŇONVÁ</t>
  </si>
  <si>
    <t>MASTER VÝCHOD 24.3.2018 KOŠICE</t>
  </si>
  <si>
    <t>MASTER 24.3.2018 BRATISLAVA - Suchá n. Parnou</t>
  </si>
  <si>
    <t xml:space="preserve"> ČECHOVÁ</t>
  </si>
  <si>
    <t>REGION VÝCHOD 13.3.2018 PREŠOV</t>
  </si>
  <si>
    <t xml:space="preserve"> BAŠISTOVÁ</t>
  </si>
  <si>
    <t xml:space="preserve"> BOSÁKOVÁ</t>
  </si>
  <si>
    <t xml:space="preserve"> ČUCHRANOVÁ</t>
  </si>
  <si>
    <t>GABRIELA</t>
  </si>
  <si>
    <t xml:space="preserve"> ORLOVSKÁ</t>
  </si>
  <si>
    <t xml:space="preserve"> OSVALDOVÁ</t>
  </si>
  <si>
    <t>M SR 7.4.2018 Tatranská Lomnica</t>
  </si>
  <si>
    <t xml:space="preserve"> BARBORA</t>
  </si>
  <si>
    <t xml:space="preserve"> CHLÁDEKOVÁ</t>
  </si>
  <si>
    <t xml:space="preserve"> ELIÁŠOVÁ</t>
  </si>
  <si>
    <t xml:space="preserve"> ROMANA</t>
  </si>
  <si>
    <t xml:space="preserve"> TKÁČOVÁ</t>
  </si>
  <si>
    <t xml:space="preserve"> DANA</t>
  </si>
  <si>
    <t xml:space="preserve"> DIANOVSKÁ</t>
  </si>
  <si>
    <t xml:space="preserve"> BUGYOVÁ</t>
  </si>
  <si>
    <t xml:space="preserve"> BARTOVÁ</t>
  </si>
  <si>
    <t xml:space="preserve"> FARKAŠOVÁ</t>
  </si>
  <si>
    <t xml:space="preserve"> SZOLÁROVÁ</t>
  </si>
  <si>
    <t xml:space="preserve"> UHRÍNOVÁ</t>
  </si>
  <si>
    <t xml:space="preserve"> KOZÁKOVÁ</t>
  </si>
  <si>
    <t>MASTER 24.3.2018 BREZNO</t>
  </si>
  <si>
    <t xml:space="preserve"> REMESELNÍKOVÁ</t>
  </si>
  <si>
    <t>REGION ZÁPAD 14.4.2018 NOVÁKY</t>
  </si>
  <si>
    <t>LOKALNE LIGY                   02 - 2018</t>
  </si>
  <si>
    <t>LOKALNE LIGY                   03 - 2018</t>
  </si>
  <si>
    <t xml:space="preserve"> GÁLIKOVÁ</t>
  </si>
  <si>
    <t xml:space="preserve"> KATANIKOVÁ</t>
  </si>
  <si>
    <t xml:space="preserve"> KAVALCOVÁ</t>
  </si>
  <si>
    <t xml:space="preserve"> KUCHAROVÁ</t>
  </si>
  <si>
    <t>Považská Bystrica</t>
  </si>
  <si>
    <t xml:space="preserve"> PAULIAKOVÁ</t>
  </si>
  <si>
    <t xml:space="preserve"> SANDRA</t>
  </si>
  <si>
    <t>MASTER 21.4.2018 NOVÁKY</t>
  </si>
  <si>
    <t>MASTER 21.4.2018 Bardejov</t>
  </si>
  <si>
    <t>MASTER 21.4.2018 Malacky</t>
  </si>
  <si>
    <t xml:space="preserve"> NOSKOVÁ</t>
  </si>
  <si>
    <t>Viničné</t>
  </si>
  <si>
    <t xml:space="preserve"> ĎUROVÁ</t>
  </si>
  <si>
    <t xml:space="preserve"> NIKOLETA</t>
  </si>
  <si>
    <t xml:space="preserve"> KMOČNÍKOVÁ</t>
  </si>
  <si>
    <t>Borský Mikuláš</t>
  </si>
  <si>
    <t>MASTER 21.4.2018 BREZNO</t>
  </si>
  <si>
    <t>MASTER 5.5.2018 ZL.MORAVCE</t>
  </si>
  <si>
    <t xml:space="preserve"> KOVALČÍKOVÁ</t>
  </si>
  <si>
    <t>MASTER 05.5.2018 BREZNO</t>
  </si>
  <si>
    <t>MASTER VÝCHOD 5.5.2018 KOŠICE</t>
  </si>
  <si>
    <t>MASTER 5.5.2018 Malacky</t>
  </si>
  <si>
    <t>TOPKA NOVÁKY 18. - 19.5.2018</t>
  </si>
  <si>
    <t xml:space="preserve"> BUGYIOVÁ</t>
  </si>
  <si>
    <t xml:space="preserve"> SAPÁROVÁ</t>
  </si>
  <si>
    <t xml:space="preserve"> ABRAMOVIČOVÁ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</si>
</sst>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right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/>
    </xf>
    <xf numFmtId="0" fontId="3" fillId="9" borderId="17" xfId="0" applyFont="1" applyFill="1" applyBorder="1" applyAlignment="1">
      <alignment horizontal="center" vertical="center" textRotation="90" wrapText="1"/>
    </xf>
    <xf numFmtId="0" fontId="3" fillId="35" borderId="17" xfId="0" applyFont="1" applyFill="1" applyBorder="1" applyAlignment="1">
      <alignment horizontal="center" vertical="center" textRotation="90" wrapText="1"/>
    </xf>
    <xf numFmtId="0" fontId="3" fillId="36" borderId="17" xfId="0" applyFont="1" applyFill="1" applyBorder="1" applyAlignment="1">
      <alignment horizontal="center" vertical="center" textRotation="90" wrapText="1"/>
    </xf>
    <xf numFmtId="0" fontId="3" fillId="37" borderId="17" xfId="0" applyFont="1" applyFill="1" applyBorder="1" applyAlignment="1">
      <alignment horizontal="center" vertical="center" textRotation="90" wrapText="1"/>
    </xf>
    <xf numFmtId="0" fontId="3" fillId="38" borderId="17" xfId="0" applyFont="1" applyFill="1" applyBorder="1" applyAlignment="1">
      <alignment horizontal="center" vertical="center" textRotation="90" wrapText="1"/>
    </xf>
    <xf numFmtId="0" fontId="3" fillId="39" borderId="17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13" borderId="21" xfId="0" applyFont="1" applyFill="1" applyBorder="1" applyAlignment="1">
      <alignment horizontal="center" vertical="center" textRotation="90" wrapText="1"/>
    </xf>
    <xf numFmtId="0" fontId="10" fillId="19" borderId="21" xfId="0" applyFont="1" applyFill="1" applyBorder="1" applyAlignment="1">
      <alignment horizontal="center" vertical="center" textRotation="90" wrapText="1"/>
    </xf>
    <xf numFmtId="0" fontId="10" fillId="40" borderId="21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7" xfId="0" applyFont="1" applyFill="1" applyBorder="1" applyAlignment="1">
      <alignment horizontal="center" vertical="center" textRotation="90" wrapText="1"/>
    </xf>
    <xf numFmtId="0" fontId="10" fillId="38" borderId="17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2" fillId="33" borderId="24" xfId="0" applyFont="1" applyFill="1" applyBorder="1" applyAlignment="1">
      <alignment horizontal="centerContinuous"/>
    </xf>
    <xf numFmtId="0" fontId="15" fillId="33" borderId="19" xfId="0" applyNumberFormat="1" applyFont="1" applyFill="1" applyBorder="1" applyAlignment="1">
      <alignment horizontal="right"/>
    </xf>
    <xf numFmtId="0" fontId="15" fillId="9" borderId="19" xfId="0" applyNumberFormat="1" applyFont="1" applyFill="1" applyBorder="1" applyAlignment="1">
      <alignment horizontal="right"/>
    </xf>
    <xf numFmtId="0" fontId="15" fillId="35" borderId="19" xfId="0" applyNumberFormat="1" applyFont="1" applyFill="1" applyBorder="1" applyAlignment="1">
      <alignment horizontal="right"/>
    </xf>
    <xf numFmtId="0" fontId="16" fillId="36" borderId="19" xfId="0" applyNumberFormat="1" applyFont="1" applyFill="1" applyBorder="1" applyAlignment="1">
      <alignment horizontal="right"/>
    </xf>
    <xf numFmtId="0" fontId="16" fillId="37" borderId="19" xfId="0" applyNumberFormat="1" applyFont="1" applyFill="1" applyBorder="1" applyAlignment="1">
      <alignment horizontal="right"/>
    </xf>
    <xf numFmtId="0" fontId="16" fillId="38" borderId="19" xfId="0" applyNumberFormat="1" applyFont="1" applyFill="1" applyBorder="1" applyAlignment="1">
      <alignment horizontal="right"/>
    </xf>
    <xf numFmtId="0" fontId="16" fillId="39" borderId="19" xfId="0" applyNumberFormat="1" applyFont="1" applyFill="1" applyBorder="1" applyAlignment="1">
      <alignment horizontal="right"/>
    </xf>
    <xf numFmtId="0" fontId="16" fillId="34" borderId="19" xfId="0" applyNumberFormat="1" applyFont="1" applyFill="1" applyBorder="1" applyAlignment="1">
      <alignment horizontal="right"/>
    </xf>
    <xf numFmtId="0" fontId="16" fillId="33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17" fillId="0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 horizontal="centerContinuous"/>
    </xf>
    <xf numFmtId="0" fontId="13" fillId="33" borderId="2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6" borderId="19" xfId="0" applyNumberFormat="1" applyFont="1" applyFill="1" applyBorder="1" applyAlignment="1">
      <alignment horizontal="right"/>
    </xf>
    <xf numFmtId="0" fontId="13" fillId="34" borderId="19" xfId="0" applyNumberFormat="1" applyFont="1" applyFill="1" applyBorder="1" applyAlignment="1">
      <alignment horizontal="right"/>
    </xf>
    <xf numFmtId="0" fontId="13" fillId="33" borderId="19" xfId="0" applyNumberFormat="1" applyFont="1" applyFill="1" applyBorder="1" applyAlignment="1">
      <alignment horizontal="right"/>
    </xf>
    <xf numFmtId="0" fontId="13" fillId="33" borderId="13" xfId="0" applyNumberFormat="1" applyFont="1" applyFill="1" applyBorder="1" applyAlignment="1">
      <alignment horizontal="right"/>
    </xf>
    <xf numFmtId="0" fontId="13" fillId="0" borderId="19" xfId="0" applyNumberFormat="1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0" borderId="0" xfId="0" applyFont="1" applyAlignment="1">
      <alignment/>
    </xf>
    <xf numFmtId="0" fontId="0" fillId="33" borderId="19" xfId="0" applyNumberFormat="1" applyFont="1" applyFill="1" applyBorder="1" applyAlignment="1">
      <alignment horizontal="right"/>
    </xf>
    <xf numFmtId="0" fontId="15" fillId="33" borderId="18" xfId="0" applyNumberFormat="1" applyFont="1" applyFill="1" applyBorder="1" applyAlignment="1">
      <alignment horizontal="right"/>
    </xf>
    <xf numFmtId="0" fontId="15" fillId="9" borderId="18" xfId="0" applyNumberFormat="1" applyFont="1" applyFill="1" applyBorder="1" applyAlignment="1">
      <alignment horizontal="right"/>
    </xf>
    <xf numFmtId="0" fontId="15" fillId="35" borderId="18" xfId="0" applyNumberFormat="1" applyFont="1" applyFill="1" applyBorder="1" applyAlignment="1">
      <alignment horizontal="right"/>
    </xf>
    <xf numFmtId="0" fontId="16" fillId="37" borderId="18" xfId="0" applyNumberFormat="1" applyFont="1" applyFill="1" applyBorder="1" applyAlignment="1">
      <alignment horizontal="right"/>
    </xf>
    <xf numFmtId="0" fontId="16" fillId="38" borderId="18" xfId="0" applyNumberFormat="1" applyFont="1" applyFill="1" applyBorder="1" applyAlignment="1">
      <alignment horizontal="right"/>
    </xf>
    <xf numFmtId="0" fontId="16" fillId="39" borderId="18" xfId="0" applyNumberFormat="1" applyFont="1" applyFill="1" applyBorder="1" applyAlignment="1">
      <alignment horizontal="right"/>
    </xf>
    <xf numFmtId="0" fontId="17" fillId="0" borderId="18" xfId="0" applyNumberFormat="1" applyFont="1" applyFill="1" applyBorder="1" applyAlignment="1">
      <alignment horizontal="right"/>
    </xf>
    <xf numFmtId="0" fontId="13" fillId="33" borderId="13" xfId="0" applyFont="1" applyFill="1" applyBorder="1" applyAlignment="1">
      <alignment/>
    </xf>
    <xf numFmtId="0" fontId="11" fillId="36" borderId="19" xfId="0" applyNumberFormat="1" applyFont="1" applyFill="1" applyBorder="1" applyAlignment="1">
      <alignment horizontal="right"/>
    </xf>
    <xf numFmtId="0" fontId="11" fillId="33" borderId="19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11" fillId="33" borderId="19" xfId="0" applyNumberFormat="1" applyFont="1" applyFill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4" fillId="0" borderId="25" xfId="0" applyFont="1" applyFill="1" applyBorder="1" applyAlignment="1">
      <alignment/>
    </xf>
    <xf numFmtId="0" fontId="13" fillId="36" borderId="19" xfId="0" applyFont="1" applyFill="1" applyBorder="1" applyAlignment="1">
      <alignment horizontal="right"/>
    </xf>
    <xf numFmtId="0" fontId="13" fillId="34" borderId="19" xfId="0" applyFont="1" applyFill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33" borderId="19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34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1" fillId="33" borderId="25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0" fontId="21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0" fillId="33" borderId="25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25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10" fillId="7" borderId="26" xfId="0" applyFont="1" applyFill="1" applyBorder="1" applyAlignment="1">
      <alignment horizontal="center" vertical="center" textRotation="90" wrapText="1"/>
    </xf>
    <xf numFmtId="0" fontId="10" fillId="7" borderId="17" xfId="0" applyFont="1" applyFill="1" applyBorder="1" applyAlignment="1">
      <alignment horizontal="center" vertical="center" textRotation="90" wrapText="1"/>
    </xf>
    <xf numFmtId="0" fontId="10" fillId="19" borderId="26" xfId="0" applyFont="1" applyFill="1" applyBorder="1" applyAlignment="1">
      <alignment horizontal="center" vertical="center" textRotation="90" wrapText="1"/>
    </xf>
    <xf numFmtId="0" fontId="10" fillId="19" borderId="17" xfId="0" applyFont="1" applyFill="1" applyBorder="1" applyAlignment="1">
      <alignment horizontal="center" vertical="center" textRotation="90" wrapText="1"/>
    </xf>
    <xf numFmtId="0" fontId="10" fillId="40" borderId="26" xfId="0" applyFont="1" applyFill="1" applyBorder="1" applyAlignment="1">
      <alignment horizontal="center" vertical="center" textRotation="90" wrapText="1"/>
    </xf>
    <xf numFmtId="0" fontId="10" fillId="40" borderId="17" xfId="0" applyFont="1" applyFill="1" applyBorder="1" applyAlignment="1">
      <alignment horizontal="center" vertical="center" textRotation="90" wrapText="1"/>
    </xf>
    <xf numFmtId="0" fontId="10" fillId="13" borderId="26" xfId="0" applyFont="1" applyFill="1" applyBorder="1" applyAlignment="1">
      <alignment horizontal="center" vertical="center" textRotation="90" wrapText="1"/>
    </xf>
    <xf numFmtId="0" fontId="21" fillId="33" borderId="27" xfId="0" applyFont="1" applyFill="1" applyBorder="1" applyAlignment="1">
      <alignment horizontal="left"/>
    </xf>
    <xf numFmtId="0" fontId="21" fillId="33" borderId="28" xfId="0" applyFont="1" applyFill="1" applyBorder="1" applyAlignment="1">
      <alignment horizontal="left"/>
    </xf>
    <xf numFmtId="0" fontId="10" fillId="40" borderId="29" xfId="0" applyFont="1" applyFill="1" applyBorder="1" applyAlignment="1">
      <alignment horizontal="center" vertical="center" textRotation="90" wrapText="1"/>
    </xf>
    <xf numFmtId="0" fontId="10" fillId="19" borderId="29" xfId="0" applyFont="1" applyFill="1" applyBorder="1" applyAlignment="1">
      <alignment horizontal="center" vertical="center" textRotation="90" wrapText="1"/>
    </xf>
    <xf numFmtId="0" fontId="20" fillId="33" borderId="3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1" fillId="37" borderId="19" xfId="0" applyNumberFormat="1" applyFont="1" applyFill="1" applyBorder="1" applyAlignment="1">
      <alignment horizontal="right"/>
    </xf>
    <xf numFmtId="0" fontId="11" fillId="38" borderId="19" xfId="0" applyNumberFormat="1" applyFont="1" applyFill="1" applyBorder="1" applyAlignment="1">
      <alignment horizontal="right"/>
    </xf>
    <xf numFmtId="0" fontId="11" fillId="39" borderId="19" xfId="0" applyNumberFormat="1" applyFont="1" applyFill="1" applyBorder="1" applyAlignment="1">
      <alignment horizontal="right"/>
    </xf>
    <xf numFmtId="0" fontId="20" fillId="0" borderId="22" xfId="0" applyFont="1" applyBorder="1" applyAlignment="1">
      <alignment horizontal="center"/>
    </xf>
    <xf numFmtId="0" fontId="21" fillId="33" borderId="31" xfId="0" applyFont="1" applyFill="1" applyBorder="1" applyAlignment="1">
      <alignment horizontal="left"/>
    </xf>
    <xf numFmtId="0" fontId="21" fillId="33" borderId="23" xfId="0" applyFont="1" applyFill="1" applyBorder="1" applyAlignment="1">
      <alignment horizontal="left"/>
    </xf>
    <xf numFmtId="0" fontId="16" fillId="36" borderId="18" xfId="0" applyNumberFormat="1" applyFont="1" applyFill="1" applyBorder="1" applyAlignment="1">
      <alignment horizontal="right"/>
    </xf>
    <xf numFmtId="0" fontId="16" fillId="34" borderId="18" xfId="0" applyNumberFormat="1" applyFont="1" applyFill="1" applyBorder="1" applyAlignment="1">
      <alignment horizontal="right"/>
    </xf>
    <xf numFmtId="0" fontId="16" fillId="33" borderId="18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33" borderId="23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33" borderId="26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350"/>
  <sheetViews>
    <sheetView showGridLines="0" tabSelected="1" zoomScale="78" zoomScaleNormal="78" zoomScalePageLayoutView="0" workbookViewId="0" topLeftCell="A1">
      <selection activeCell="W144" sqref="W144"/>
    </sheetView>
  </sheetViews>
  <sheetFormatPr defaultColWidth="9.140625" defaultRowHeight="15"/>
  <cols>
    <col min="1" max="1" width="9.00390625" style="13" customWidth="1"/>
    <col min="2" max="2" width="27.8515625" style="13" customWidth="1"/>
    <col min="3" max="3" width="16.140625" style="13" customWidth="1"/>
    <col min="4" max="4" width="24.00390625" style="114" customWidth="1"/>
    <col min="5" max="5" width="16.140625" style="115" customWidth="1"/>
    <col min="6" max="8" width="8.8515625" style="115" customWidth="1"/>
    <col min="9" max="10" width="8.421875" style="115" customWidth="1"/>
    <col min="11" max="11" width="7.8515625" style="115" customWidth="1"/>
    <col min="12" max="12" width="8.8515625" style="115" customWidth="1"/>
    <col min="13" max="14" width="9.00390625" style="115" customWidth="1"/>
    <col min="15" max="15" width="1.8515625" style="116" customWidth="1"/>
    <col min="16" max="18" width="8.421875" style="115" customWidth="1"/>
    <col min="19" max="50" width="8.421875" style="117" customWidth="1"/>
    <col min="51" max="51" width="7.421875" style="117" customWidth="1"/>
    <col min="52" max="52" width="8.57421875" style="117" customWidth="1"/>
    <col min="53" max="54" width="8.421875" style="117" customWidth="1"/>
    <col min="55" max="217" width="9.140625" style="13" customWidth="1"/>
    <col min="218" max="218" width="8.28125" style="13" customWidth="1"/>
    <col min="219" max="219" width="20.28125" style="13" customWidth="1"/>
    <col min="220" max="220" width="14.57421875" style="13" customWidth="1"/>
    <col min="221" max="221" width="24.57421875" style="13" customWidth="1"/>
    <col min="222" max="222" width="8.421875" style="13" customWidth="1"/>
    <col min="223" max="16384" width="9.140625" style="13" customWidth="1"/>
  </cols>
  <sheetData>
    <row r="1" spans="1:54" s="7" customFormat="1" ht="27" customHeight="1">
      <c r="A1" s="1" t="s">
        <v>124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12.75" customHeight="1" thickBot="1">
      <c r="A2" s="8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36" customHeight="1" thickBot="1">
      <c r="A3" s="8"/>
      <c r="B3" s="8"/>
      <c r="C3" s="8"/>
      <c r="D3" s="9"/>
      <c r="E3" s="10"/>
      <c r="F3" s="10"/>
      <c r="G3" s="10"/>
      <c r="H3" s="163" t="s">
        <v>125</v>
      </c>
      <c r="I3" s="164"/>
      <c r="J3" s="164"/>
      <c r="K3" s="165"/>
      <c r="L3" s="14" t="s">
        <v>0</v>
      </c>
      <c r="M3" s="15" t="s">
        <v>1</v>
      </c>
      <c r="N3" s="14" t="s">
        <v>2</v>
      </c>
      <c r="O3" s="16"/>
      <c r="P3" s="160" t="s">
        <v>3</v>
      </c>
      <c r="Q3" s="161"/>
      <c r="R3" s="161"/>
      <c r="S3" s="161"/>
      <c r="T3" s="161"/>
      <c r="U3" s="161"/>
      <c r="V3" s="160" t="s">
        <v>4</v>
      </c>
      <c r="W3" s="161"/>
      <c r="X3" s="161"/>
      <c r="Y3" s="161"/>
      <c r="Z3" s="161"/>
      <c r="AA3" s="161"/>
      <c r="AB3" s="160" t="s">
        <v>5</v>
      </c>
      <c r="AC3" s="161"/>
      <c r="AD3" s="161"/>
      <c r="AE3" s="161"/>
      <c r="AF3" s="161"/>
      <c r="AG3" s="162"/>
      <c r="AH3" s="160" t="s">
        <v>6</v>
      </c>
      <c r="AI3" s="161"/>
      <c r="AJ3" s="161"/>
      <c r="AK3" s="161"/>
      <c r="AL3" s="161"/>
      <c r="AM3" s="162"/>
      <c r="AN3" s="160" t="s">
        <v>7</v>
      </c>
      <c r="AO3" s="161"/>
      <c r="AP3" s="161"/>
      <c r="AQ3" s="161"/>
      <c r="AR3" s="161"/>
      <c r="AS3" s="161"/>
      <c r="AT3" s="161"/>
      <c r="AU3" s="161"/>
      <c r="AV3" s="162"/>
      <c r="AW3" s="160" t="s">
        <v>8</v>
      </c>
      <c r="AX3" s="161"/>
      <c r="AY3" s="161"/>
      <c r="AZ3" s="161"/>
      <c r="BA3" s="161"/>
      <c r="BB3" s="162"/>
    </row>
    <row r="4" spans="1:54" ht="22.5" customHeight="1" thickBot="1">
      <c r="A4" s="17"/>
      <c r="B4" s="17"/>
      <c r="C4" s="17"/>
      <c r="D4" s="18"/>
      <c r="E4" s="19">
        <f>COUNT(E7:E1269)</f>
        <v>138</v>
      </c>
      <c r="F4" s="20">
        <f>COUNT(F7:F9269)</f>
        <v>53</v>
      </c>
      <c r="G4" s="20"/>
      <c r="H4" s="21">
        <f>COUNT(H7:H9269)</f>
        <v>31</v>
      </c>
      <c r="I4" s="21">
        <f>COUNT(I7:I9269)</f>
        <v>29</v>
      </c>
      <c r="J4" s="21">
        <f aca="true" t="shared" si="0" ref="J4:P4">COUNT(J7:J9269)</f>
        <v>22</v>
      </c>
      <c r="K4" s="21">
        <f t="shared" si="0"/>
        <v>31</v>
      </c>
      <c r="L4" s="22"/>
      <c r="M4" s="22"/>
      <c r="N4" s="22"/>
      <c r="O4" s="23"/>
      <c r="P4" s="24">
        <f t="shared" si="0"/>
        <v>11</v>
      </c>
      <c r="Q4" s="24">
        <f>COUNT(Q7:Q1187)</f>
        <v>12</v>
      </c>
      <c r="R4" s="24">
        <f aca="true" t="shared" si="1" ref="R4:Y4">COUNT(R7:R387)</f>
        <v>14</v>
      </c>
      <c r="S4" s="25">
        <f t="shared" si="1"/>
        <v>13</v>
      </c>
      <c r="T4" s="25">
        <f t="shared" si="1"/>
        <v>10</v>
      </c>
      <c r="U4" s="26">
        <f t="shared" si="1"/>
        <v>9</v>
      </c>
      <c r="V4" s="27">
        <f>COUNT(V7:V9187)</f>
        <v>7</v>
      </c>
      <c r="W4" s="25">
        <f t="shared" si="1"/>
        <v>7</v>
      </c>
      <c r="X4" s="25">
        <f t="shared" si="1"/>
        <v>11</v>
      </c>
      <c r="Y4" s="25">
        <f t="shared" si="1"/>
        <v>8</v>
      </c>
      <c r="Z4" s="25">
        <f>COUNT(Z7:Z144)</f>
        <v>7</v>
      </c>
      <c r="AA4" s="25">
        <f>COUNT(AA7:AA976)</f>
        <v>9</v>
      </c>
      <c r="AB4" s="25">
        <f>COUNT(AB7:AB984)</f>
        <v>9</v>
      </c>
      <c r="AC4" s="25">
        <f>COUNT(AC7:AC984)</f>
        <v>5</v>
      </c>
      <c r="AD4" s="25">
        <f>COUNT(AD7:AD984)</f>
        <v>10</v>
      </c>
      <c r="AE4" s="25">
        <f>COUNT(AE7:AE484)</f>
        <v>13</v>
      </c>
      <c r="AF4" s="25">
        <f>COUNT(AF7:AF484)</f>
        <v>12</v>
      </c>
      <c r="AG4" s="25">
        <f>COUNT(AG7:AG484)</f>
        <v>11</v>
      </c>
      <c r="AH4" s="25"/>
      <c r="AI4" s="25"/>
      <c r="AJ4" s="25"/>
      <c r="AK4" s="25"/>
      <c r="AL4" s="25"/>
      <c r="AM4" s="28">
        <f aca="true" t="shared" si="2" ref="AM4:AV4">COUNT(AM7:AM484)</f>
        <v>6</v>
      </c>
      <c r="AN4" s="28">
        <f t="shared" si="2"/>
        <v>0</v>
      </c>
      <c r="AO4" s="28">
        <f t="shared" si="2"/>
        <v>0</v>
      </c>
      <c r="AP4" s="28">
        <f t="shared" si="2"/>
        <v>42</v>
      </c>
      <c r="AQ4" s="28">
        <f t="shared" si="2"/>
        <v>40</v>
      </c>
      <c r="AR4" s="28">
        <f t="shared" si="2"/>
        <v>42</v>
      </c>
      <c r="AS4" s="28">
        <f t="shared" si="2"/>
        <v>34</v>
      </c>
      <c r="AT4" s="28">
        <f t="shared" si="2"/>
        <v>36</v>
      </c>
      <c r="AU4" s="28">
        <f t="shared" si="2"/>
        <v>31</v>
      </c>
      <c r="AV4" s="28">
        <f t="shared" si="2"/>
        <v>36</v>
      </c>
      <c r="AW4" s="28">
        <f>COUNT(AW7:AW984)</f>
        <v>0</v>
      </c>
      <c r="AX4" s="28">
        <f>COUNT(AX7:AX984)</f>
        <v>0</v>
      </c>
      <c r="AY4" s="28">
        <f>COUNT(AY7:AY984)</f>
        <v>0</v>
      </c>
      <c r="AZ4" s="28">
        <f>COUNT(AZ7:AZ484)</f>
        <v>9</v>
      </c>
      <c r="BA4" s="28">
        <f>COUNT(BA7:BA484)</f>
        <v>11</v>
      </c>
      <c r="BB4" s="28">
        <f>COUNT(BB7:BB484)</f>
        <v>6</v>
      </c>
    </row>
    <row r="5" spans="1:54" s="48" customFormat="1" ht="137.25" customHeight="1" thickBot="1">
      <c r="A5" s="29" t="s">
        <v>9</v>
      </c>
      <c r="B5" s="30" t="s">
        <v>10</v>
      </c>
      <c r="C5" s="31" t="s">
        <v>11</v>
      </c>
      <c r="D5" s="32" t="s">
        <v>12</v>
      </c>
      <c r="E5" s="33" t="s">
        <v>13</v>
      </c>
      <c r="F5" s="34" t="s">
        <v>244</v>
      </c>
      <c r="G5" s="35" t="s">
        <v>14</v>
      </c>
      <c r="H5" s="36" t="s">
        <v>285</v>
      </c>
      <c r="I5" s="36" t="s">
        <v>219</v>
      </c>
      <c r="J5" s="36" t="s">
        <v>175</v>
      </c>
      <c r="K5" s="36" t="s">
        <v>153</v>
      </c>
      <c r="L5" s="37" t="s">
        <v>15</v>
      </c>
      <c r="M5" s="38" t="s">
        <v>16</v>
      </c>
      <c r="N5" s="39" t="s">
        <v>17</v>
      </c>
      <c r="O5" s="40"/>
      <c r="P5" s="41" t="s">
        <v>280</v>
      </c>
      <c r="Q5" s="41" t="s">
        <v>270</v>
      </c>
      <c r="R5" s="41" t="s">
        <v>226</v>
      </c>
      <c r="S5" s="41" t="s">
        <v>179</v>
      </c>
      <c r="T5" s="136" t="s">
        <v>157</v>
      </c>
      <c r="U5" s="135" t="s">
        <v>18</v>
      </c>
      <c r="V5" s="42" t="s">
        <v>282</v>
      </c>
      <c r="W5" s="42" t="s">
        <v>279</v>
      </c>
      <c r="X5" s="42" t="s">
        <v>258</v>
      </c>
      <c r="Y5" s="42" t="s">
        <v>178</v>
      </c>
      <c r="Z5" s="42" t="s">
        <v>167</v>
      </c>
      <c r="AA5" s="141" t="s">
        <v>19</v>
      </c>
      <c r="AB5" s="43" t="s">
        <v>283</v>
      </c>
      <c r="AC5" s="43" t="s">
        <v>271</v>
      </c>
      <c r="AD5" s="43" t="s">
        <v>234</v>
      </c>
      <c r="AE5" s="145" t="s">
        <v>177</v>
      </c>
      <c r="AF5" s="138" t="s">
        <v>162</v>
      </c>
      <c r="AG5" s="137" t="s">
        <v>20</v>
      </c>
      <c r="AH5" s="44" t="s">
        <v>284</v>
      </c>
      <c r="AI5" s="44" t="s">
        <v>272</v>
      </c>
      <c r="AJ5" s="144" t="s">
        <v>235</v>
      </c>
      <c r="AK5" s="144" t="s">
        <v>176</v>
      </c>
      <c r="AL5" s="140" t="s">
        <v>163</v>
      </c>
      <c r="AM5" s="139" t="s">
        <v>21</v>
      </c>
      <c r="AN5" s="45"/>
      <c r="AO5" s="46"/>
      <c r="AP5" s="46" t="s">
        <v>262</v>
      </c>
      <c r="AQ5" s="46" t="s">
        <v>261</v>
      </c>
      <c r="AR5" s="45" t="s">
        <v>191</v>
      </c>
      <c r="AS5" s="45" t="s">
        <v>192</v>
      </c>
      <c r="AT5" s="45" t="s">
        <v>193</v>
      </c>
      <c r="AU5" s="45" t="s">
        <v>194</v>
      </c>
      <c r="AV5" s="45" t="s">
        <v>190</v>
      </c>
      <c r="AW5" s="47"/>
      <c r="AX5" s="47"/>
      <c r="AY5" s="47"/>
      <c r="AZ5" s="47" t="s">
        <v>260</v>
      </c>
      <c r="BA5" s="47" t="s">
        <v>237</v>
      </c>
      <c r="BB5" s="47" t="s">
        <v>22</v>
      </c>
    </row>
    <row r="6" spans="1:54" ht="16.5" customHeight="1">
      <c r="A6" s="49"/>
      <c r="B6" s="50"/>
      <c r="C6" s="50"/>
      <c r="D6" s="51"/>
      <c r="E6" s="52"/>
      <c r="F6" s="53"/>
      <c r="G6" s="54"/>
      <c r="H6" s="53"/>
      <c r="I6" s="53"/>
      <c r="J6" s="53"/>
      <c r="K6" s="53"/>
      <c r="L6" s="53"/>
      <c r="M6" s="53"/>
      <c r="N6" s="53"/>
      <c r="O6" s="54"/>
      <c r="P6" s="55"/>
      <c r="Q6" s="55"/>
      <c r="R6" s="55"/>
      <c r="S6" s="56"/>
      <c r="T6" s="56"/>
      <c r="U6" s="57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8"/>
      <c r="AG6" s="56"/>
      <c r="AH6" s="56"/>
      <c r="AI6" s="56"/>
      <c r="AJ6" s="56"/>
      <c r="AK6" s="56"/>
      <c r="AL6" s="56"/>
      <c r="AM6" s="56"/>
      <c r="AN6" s="59"/>
      <c r="AO6" s="59"/>
      <c r="AP6" s="59"/>
      <c r="AQ6" s="59"/>
      <c r="AR6" s="59"/>
      <c r="AS6" s="59"/>
      <c r="AT6" s="59"/>
      <c r="AU6" s="60"/>
      <c r="AV6" s="59"/>
      <c r="AW6" s="59"/>
      <c r="AX6" s="59"/>
      <c r="AY6" s="59"/>
      <c r="AZ6" s="59"/>
      <c r="BA6" s="60"/>
      <c r="BB6" s="59"/>
    </row>
    <row r="7" spans="1:54" ht="15.75">
      <c r="A7" s="61">
        <f aca="true" t="shared" si="3" ref="A7:A71">A6+1</f>
        <v>1</v>
      </c>
      <c r="B7" s="142" t="s">
        <v>51</v>
      </c>
      <c r="C7" s="143" t="s">
        <v>45</v>
      </c>
      <c r="D7" s="146" t="s">
        <v>41</v>
      </c>
      <c r="E7" s="62">
        <f aca="true" t="shared" si="4" ref="E7:E38">F7+G7+L7+M7+N7</f>
        <v>27226</v>
      </c>
      <c r="F7" s="63">
        <v>4257</v>
      </c>
      <c r="G7" s="64">
        <f aca="true" t="shared" si="5" ref="G7:G38">IF(COUNT(H7:K7)&lt;1,0,LARGE(H7:K7,1))+IF(COUNT(H7:K7)&lt;2,0,LARGE(H7:K7,2))+IF(COUNT(H7:K7)&lt;3,0,LARGE(H7:K7,3))</f>
        <v>13998</v>
      </c>
      <c r="H7" s="78">
        <v>5478</v>
      </c>
      <c r="I7" s="78">
        <v>4266</v>
      </c>
      <c r="J7" s="78">
        <v>4254</v>
      </c>
      <c r="K7" s="78">
        <v>2136</v>
      </c>
      <c r="L7" s="66">
        <f aca="true" t="shared" si="6" ref="L7:L38">IF(COUNT(P7:AM7)&lt;1,0,LARGE(P7:AM7,1))+IF(COUNT(P7:AM7)&lt;2,0,LARGE(P7:AM7,2))+IF(COUNT(P7:AM7)&lt;3,0,LARGE(P7:AM7,3))+IF(COUNT(P7:AM7)&lt;4,0,LARGE(P7:AM7,4))</f>
        <v>7410</v>
      </c>
      <c r="M7" s="67">
        <f aca="true" t="shared" si="7" ref="M7:M38">IF(COUNT(AZ7:BB7)&lt;1,0,LARGE(AZ7:BB7,1))+IF(COUNT(AZ7:BB7)&lt;2,0,LARGE(AZ7:BB7,2))</f>
        <v>1161</v>
      </c>
      <c r="N7" s="68">
        <f aca="true" t="shared" si="8" ref="N7:N38">SUM(AN7:AV7)</f>
        <v>400</v>
      </c>
      <c r="O7" s="79"/>
      <c r="P7" s="80"/>
      <c r="Q7" s="80"/>
      <c r="R7" s="80"/>
      <c r="S7" s="80"/>
      <c r="T7" s="80"/>
      <c r="U7" s="72"/>
      <c r="V7" s="81"/>
      <c r="W7" s="80"/>
      <c r="X7" s="80"/>
      <c r="Y7" s="80"/>
      <c r="Z7" s="80"/>
      <c r="AA7" s="80"/>
      <c r="AB7" s="80">
        <v>1666</v>
      </c>
      <c r="AC7" s="80">
        <v>1812</v>
      </c>
      <c r="AD7" s="80">
        <v>1666</v>
      </c>
      <c r="AE7" s="80">
        <v>2266</v>
      </c>
      <c r="AF7" s="82">
        <v>1660</v>
      </c>
      <c r="AG7" s="80">
        <v>1666</v>
      </c>
      <c r="AH7" s="80"/>
      <c r="AI7" s="80"/>
      <c r="AJ7" s="80"/>
      <c r="AK7" s="80"/>
      <c r="AL7" s="80"/>
      <c r="AM7" s="80"/>
      <c r="AN7" s="80"/>
      <c r="AO7" s="80"/>
      <c r="AP7" s="80">
        <v>170</v>
      </c>
      <c r="AQ7" s="80">
        <v>80</v>
      </c>
      <c r="AR7" s="80">
        <v>100</v>
      </c>
      <c r="AS7" s="80"/>
      <c r="AT7" s="80"/>
      <c r="AU7" s="82"/>
      <c r="AV7" s="80">
        <v>50</v>
      </c>
      <c r="AW7" s="80"/>
      <c r="AX7" s="80"/>
      <c r="AY7" s="80"/>
      <c r="AZ7" s="80"/>
      <c r="BA7" s="82">
        <v>1161</v>
      </c>
      <c r="BB7" s="80"/>
    </row>
    <row r="8" spans="1:54" ht="15.75">
      <c r="A8" s="74">
        <f t="shared" si="3"/>
        <v>2</v>
      </c>
      <c r="B8" s="118" t="s">
        <v>95</v>
      </c>
      <c r="C8" s="119" t="s">
        <v>96</v>
      </c>
      <c r="D8" s="120" t="s">
        <v>38</v>
      </c>
      <c r="E8" s="62">
        <f t="shared" si="4"/>
        <v>26407</v>
      </c>
      <c r="F8" s="63">
        <v>6384</v>
      </c>
      <c r="G8" s="64">
        <f t="shared" si="5"/>
        <v>11559</v>
      </c>
      <c r="H8" s="104">
        <v>609</v>
      </c>
      <c r="I8" s="104">
        <v>5478</v>
      </c>
      <c r="J8" s="104"/>
      <c r="K8" s="104">
        <v>5472</v>
      </c>
      <c r="L8" s="66">
        <f t="shared" si="6"/>
        <v>7552</v>
      </c>
      <c r="M8" s="67">
        <f t="shared" si="7"/>
        <v>912</v>
      </c>
      <c r="N8" s="68">
        <f t="shared" si="8"/>
        <v>0</v>
      </c>
      <c r="O8" s="105"/>
      <c r="P8" s="101"/>
      <c r="Q8" s="101"/>
      <c r="R8" s="101"/>
      <c r="S8" s="101"/>
      <c r="T8" s="101"/>
      <c r="U8" s="72"/>
      <c r="V8" s="106">
        <v>1812</v>
      </c>
      <c r="W8" s="101"/>
      <c r="X8" s="101">
        <v>2266</v>
      </c>
      <c r="Y8" s="101"/>
      <c r="Z8" s="101">
        <v>1812</v>
      </c>
      <c r="AA8" s="101">
        <v>1662</v>
      </c>
      <c r="AB8" s="101"/>
      <c r="AC8" s="101"/>
      <c r="AD8" s="101"/>
      <c r="AE8" s="101"/>
      <c r="AF8" s="102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2"/>
      <c r="AV8" s="101"/>
      <c r="AW8" s="101"/>
      <c r="AX8" s="101"/>
      <c r="AY8" s="101"/>
      <c r="AZ8" s="101"/>
      <c r="BA8" s="102"/>
      <c r="BB8" s="101">
        <v>912</v>
      </c>
    </row>
    <row r="9" spans="1:54" ht="15.75">
      <c r="A9" s="74">
        <f t="shared" si="3"/>
        <v>3</v>
      </c>
      <c r="B9" s="118" t="s">
        <v>73</v>
      </c>
      <c r="C9" s="119" t="s">
        <v>57</v>
      </c>
      <c r="D9" s="120" t="s">
        <v>86</v>
      </c>
      <c r="E9" s="62">
        <f t="shared" si="4"/>
        <v>18960</v>
      </c>
      <c r="F9" s="63">
        <v>906</v>
      </c>
      <c r="G9" s="64">
        <f t="shared" si="5"/>
        <v>10956</v>
      </c>
      <c r="H9" s="78">
        <v>2145</v>
      </c>
      <c r="I9" s="78">
        <v>3345</v>
      </c>
      <c r="J9" s="78">
        <v>3345</v>
      </c>
      <c r="K9" s="78">
        <v>4266</v>
      </c>
      <c r="L9" s="66">
        <f t="shared" si="6"/>
        <v>7098</v>
      </c>
      <c r="M9" s="67">
        <f t="shared" si="7"/>
        <v>0</v>
      </c>
      <c r="N9" s="68">
        <f t="shared" si="8"/>
        <v>0</v>
      </c>
      <c r="O9" s="79"/>
      <c r="P9" s="80"/>
      <c r="Q9" s="80"/>
      <c r="R9" s="80"/>
      <c r="S9" s="80"/>
      <c r="T9" s="80"/>
      <c r="U9" s="72"/>
      <c r="V9" s="81"/>
      <c r="W9" s="80"/>
      <c r="X9" s="80"/>
      <c r="Y9" s="80"/>
      <c r="Z9" s="80"/>
      <c r="AA9" s="80"/>
      <c r="AB9" s="80"/>
      <c r="AC9" s="80"/>
      <c r="AD9" s="80"/>
      <c r="AE9" s="80"/>
      <c r="AF9" s="82"/>
      <c r="AG9" s="80"/>
      <c r="AH9" s="80">
        <v>1812</v>
      </c>
      <c r="AI9" s="80">
        <v>1814</v>
      </c>
      <c r="AJ9" s="80">
        <v>1204</v>
      </c>
      <c r="AK9" s="80">
        <v>1660</v>
      </c>
      <c r="AL9" s="80">
        <v>909</v>
      </c>
      <c r="AM9" s="80">
        <v>1812</v>
      </c>
      <c r="AN9" s="80"/>
      <c r="AO9" s="80"/>
      <c r="AP9" s="80"/>
      <c r="AQ9" s="80"/>
      <c r="AR9" s="80"/>
      <c r="AS9" s="80"/>
      <c r="AT9" s="80"/>
      <c r="AU9" s="82"/>
      <c r="AV9" s="80"/>
      <c r="AW9" s="80"/>
      <c r="AX9" s="80"/>
      <c r="AY9" s="80"/>
      <c r="AZ9" s="80"/>
      <c r="BA9" s="82"/>
      <c r="BB9" s="80"/>
    </row>
    <row r="10" spans="1:54" ht="15.75">
      <c r="A10" s="74">
        <f t="shared" si="3"/>
        <v>4</v>
      </c>
      <c r="B10" s="123" t="s">
        <v>29</v>
      </c>
      <c r="C10" s="124" t="s">
        <v>30</v>
      </c>
      <c r="D10" s="122" t="s">
        <v>34</v>
      </c>
      <c r="E10" s="62">
        <f t="shared" si="4"/>
        <v>17840</v>
      </c>
      <c r="F10" s="63">
        <v>1521</v>
      </c>
      <c r="G10" s="64">
        <f t="shared" si="5"/>
        <v>6387</v>
      </c>
      <c r="H10" s="65"/>
      <c r="I10" s="65">
        <v>921</v>
      </c>
      <c r="J10" s="65">
        <v>2130</v>
      </c>
      <c r="K10" s="65">
        <v>3336</v>
      </c>
      <c r="L10" s="66">
        <f t="shared" si="6"/>
        <v>8602</v>
      </c>
      <c r="M10" s="67">
        <f t="shared" si="7"/>
        <v>1160</v>
      </c>
      <c r="N10" s="68">
        <f t="shared" si="8"/>
        <v>170</v>
      </c>
      <c r="O10" s="69"/>
      <c r="P10" s="70">
        <v>2266</v>
      </c>
      <c r="Q10" s="70">
        <v>2262</v>
      </c>
      <c r="R10" s="70"/>
      <c r="S10" s="71"/>
      <c r="T10" s="71"/>
      <c r="U10" s="72">
        <v>2268</v>
      </c>
      <c r="V10" s="6"/>
      <c r="W10" s="71"/>
      <c r="X10" s="71"/>
      <c r="Y10" s="71"/>
      <c r="Z10" s="71"/>
      <c r="AA10" s="71"/>
      <c r="AB10" s="71"/>
      <c r="AC10" s="71"/>
      <c r="AD10" s="71"/>
      <c r="AE10" s="71"/>
      <c r="AF10" s="73"/>
      <c r="AG10" s="71"/>
      <c r="AH10" s="71"/>
      <c r="AI10" s="71"/>
      <c r="AJ10" s="71">
        <v>1806</v>
      </c>
      <c r="AK10" s="71">
        <v>906</v>
      </c>
      <c r="AL10" s="71">
        <v>1664</v>
      </c>
      <c r="AM10" s="71"/>
      <c r="AN10" s="71"/>
      <c r="AO10" s="71"/>
      <c r="AP10" s="71"/>
      <c r="AQ10" s="71">
        <v>40</v>
      </c>
      <c r="AR10" s="71">
        <v>60</v>
      </c>
      <c r="AS10" s="71">
        <v>70</v>
      </c>
      <c r="AT10" s="71"/>
      <c r="AU10" s="73"/>
      <c r="AV10" s="71"/>
      <c r="AW10" s="71"/>
      <c r="AX10" s="71"/>
      <c r="AY10" s="71"/>
      <c r="AZ10" s="71">
        <v>1160</v>
      </c>
      <c r="BA10" s="73"/>
      <c r="BB10" s="71"/>
    </row>
    <row r="11" spans="1:74" ht="15.75">
      <c r="A11" s="74">
        <f t="shared" si="3"/>
        <v>5</v>
      </c>
      <c r="B11" s="118" t="s">
        <v>79</v>
      </c>
      <c r="C11" s="119" t="s">
        <v>80</v>
      </c>
      <c r="D11" s="121" t="s">
        <v>35</v>
      </c>
      <c r="E11" s="62">
        <f t="shared" si="4"/>
        <v>17450</v>
      </c>
      <c r="F11" s="63">
        <v>1833</v>
      </c>
      <c r="G11" s="64">
        <f t="shared" si="5"/>
        <v>9720</v>
      </c>
      <c r="H11" s="78">
        <v>1227</v>
      </c>
      <c r="I11" s="78">
        <v>2124</v>
      </c>
      <c r="J11" s="78">
        <v>5460</v>
      </c>
      <c r="K11" s="78">
        <v>2136</v>
      </c>
      <c r="L11" s="66">
        <f t="shared" si="6"/>
        <v>5897</v>
      </c>
      <c r="M11" s="67">
        <f t="shared" si="7"/>
        <v>0</v>
      </c>
      <c r="N11" s="68">
        <f t="shared" si="8"/>
        <v>0</v>
      </c>
      <c r="O11" s="79"/>
      <c r="P11" s="80"/>
      <c r="Q11" s="80"/>
      <c r="R11" s="80"/>
      <c r="S11" s="80"/>
      <c r="T11" s="80"/>
      <c r="U11" s="72"/>
      <c r="V11" s="81"/>
      <c r="W11" s="80"/>
      <c r="X11" s="80"/>
      <c r="Y11" s="80"/>
      <c r="Z11" s="80"/>
      <c r="AA11" s="80"/>
      <c r="AB11" s="80"/>
      <c r="AC11" s="80"/>
      <c r="AD11" s="80"/>
      <c r="AE11" s="80"/>
      <c r="AF11" s="82"/>
      <c r="AG11" s="80"/>
      <c r="AH11" s="80">
        <v>1210</v>
      </c>
      <c r="AI11" s="80"/>
      <c r="AJ11" s="80">
        <v>753</v>
      </c>
      <c r="AK11" s="80">
        <v>2266</v>
      </c>
      <c r="AL11" s="80">
        <v>1211</v>
      </c>
      <c r="AM11" s="80">
        <v>1210</v>
      </c>
      <c r="AN11" s="80"/>
      <c r="AO11" s="80"/>
      <c r="AP11" s="80"/>
      <c r="AQ11" s="80"/>
      <c r="AR11" s="80"/>
      <c r="AS11" s="80"/>
      <c r="AT11" s="80"/>
      <c r="AU11" s="82"/>
      <c r="AV11" s="80"/>
      <c r="AW11" s="80"/>
      <c r="AX11" s="80"/>
      <c r="AY11" s="80"/>
      <c r="AZ11" s="80"/>
      <c r="BA11" s="82"/>
      <c r="BB11" s="80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</row>
    <row r="12" spans="1:222" ht="15.75">
      <c r="A12" s="74">
        <f t="shared" si="3"/>
        <v>6</v>
      </c>
      <c r="B12" s="118" t="s">
        <v>48</v>
      </c>
      <c r="C12" s="119" t="s">
        <v>30</v>
      </c>
      <c r="D12" s="121" t="s">
        <v>23</v>
      </c>
      <c r="E12" s="62">
        <f t="shared" si="4"/>
        <v>15306</v>
      </c>
      <c r="F12" s="63">
        <v>3039</v>
      </c>
      <c r="G12" s="64">
        <f t="shared" si="5"/>
        <v>6105</v>
      </c>
      <c r="H12" s="78">
        <v>1227</v>
      </c>
      <c r="I12" s="78">
        <v>2136</v>
      </c>
      <c r="J12" s="78">
        <v>2742</v>
      </c>
      <c r="K12" s="78">
        <v>918</v>
      </c>
      <c r="L12" s="66">
        <f t="shared" si="6"/>
        <v>4985</v>
      </c>
      <c r="M12" s="67">
        <f t="shared" si="7"/>
        <v>837</v>
      </c>
      <c r="N12" s="68">
        <f t="shared" si="8"/>
        <v>340</v>
      </c>
      <c r="O12" s="79"/>
      <c r="P12" s="80"/>
      <c r="Q12" s="80"/>
      <c r="R12" s="80"/>
      <c r="S12" s="80"/>
      <c r="T12" s="80"/>
      <c r="U12" s="72"/>
      <c r="V12" s="81"/>
      <c r="W12" s="80"/>
      <c r="X12" s="80"/>
      <c r="Y12" s="80"/>
      <c r="Z12" s="80"/>
      <c r="AA12" s="80"/>
      <c r="AB12" s="80"/>
      <c r="AC12" s="80">
        <v>755</v>
      </c>
      <c r="AD12" s="80">
        <v>2268</v>
      </c>
      <c r="AE12" s="80">
        <v>1662</v>
      </c>
      <c r="AF12" s="82"/>
      <c r="AG12" s="80">
        <v>300</v>
      </c>
      <c r="AH12" s="80"/>
      <c r="AI12" s="80"/>
      <c r="AJ12" s="80"/>
      <c r="AK12" s="80"/>
      <c r="AL12" s="80"/>
      <c r="AM12" s="80"/>
      <c r="AN12" s="80"/>
      <c r="AO12" s="80"/>
      <c r="AP12" s="80">
        <v>40</v>
      </c>
      <c r="AQ12" s="80">
        <v>60</v>
      </c>
      <c r="AR12" s="80">
        <v>40</v>
      </c>
      <c r="AS12" s="80">
        <v>50</v>
      </c>
      <c r="AT12" s="80">
        <v>40</v>
      </c>
      <c r="AU12" s="82">
        <v>30</v>
      </c>
      <c r="AV12" s="80">
        <v>80</v>
      </c>
      <c r="AW12" s="101"/>
      <c r="AX12" s="101"/>
      <c r="AY12" s="101"/>
      <c r="AZ12" s="101"/>
      <c r="BA12" s="102">
        <v>837</v>
      </c>
      <c r="BB12" s="101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</row>
    <row r="13" spans="1:54" ht="15.75">
      <c r="A13" s="74">
        <f t="shared" si="3"/>
        <v>7</v>
      </c>
      <c r="B13" s="118" t="s">
        <v>36</v>
      </c>
      <c r="C13" s="119" t="s">
        <v>37</v>
      </c>
      <c r="D13" s="126" t="s">
        <v>39</v>
      </c>
      <c r="E13" s="62">
        <f t="shared" si="4"/>
        <v>13201</v>
      </c>
      <c r="F13" s="63">
        <v>1827</v>
      </c>
      <c r="G13" s="64">
        <f t="shared" si="5"/>
        <v>3975</v>
      </c>
      <c r="H13" s="65">
        <v>2139</v>
      </c>
      <c r="I13" s="65">
        <v>303</v>
      </c>
      <c r="J13" s="65"/>
      <c r="K13" s="65">
        <v>1533</v>
      </c>
      <c r="L13" s="66">
        <f t="shared" si="6"/>
        <v>7399</v>
      </c>
      <c r="M13" s="67">
        <f t="shared" si="7"/>
        <v>0</v>
      </c>
      <c r="N13" s="68">
        <f t="shared" si="8"/>
        <v>0</v>
      </c>
      <c r="O13" s="69"/>
      <c r="P13" s="70"/>
      <c r="Q13" s="70"/>
      <c r="R13" s="70">
        <v>2260</v>
      </c>
      <c r="S13" s="71"/>
      <c r="T13" s="71"/>
      <c r="U13" s="72">
        <v>1664</v>
      </c>
      <c r="V13" s="6"/>
      <c r="W13" s="71"/>
      <c r="X13" s="71"/>
      <c r="Y13" s="71"/>
      <c r="Z13" s="71"/>
      <c r="AA13" s="71"/>
      <c r="AB13" s="71"/>
      <c r="AC13" s="71"/>
      <c r="AD13" s="71"/>
      <c r="AE13" s="71"/>
      <c r="AF13" s="73"/>
      <c r="AG13" s="71"/>
      <c r="AH13" s="71"/>
      <c r="AI13" s="71"/>
      <c r="AJ13" s="71"/>
      <c r="AK13" s="71">
        <v>1209</v>
      </c>
      <c r="AL13" s="71">
        <v>2266</v>
      </c>
      <c r="AM13" s="71"/>
      <c r="AN13" s="71"/>
      <c r="AO13" s="71"/>
      <c r="AP13" s="71"/>
      <c r="AQ13" s="71"/>
      <c r="AR13" s="71"/>
      <c r="AS13" s="71"/>
      <c r="AT13" s="71"/>
      <c r="AU13" s="73"/>
      <c r="AV13" s="71"/>
      <c r="AW13" s="71"/>
      <c r="AX13" s="71"/>
      <c r="AY13" s="71"/>
      <c r="AZ13" s="71"/>
      <c r="BA13" s="73"/>
      <c r="BB13" s="71"/>
    </row>
    <row r="14" spans="1:54" ht="15.75">
      <c r="A14" s="74">
        <f t="shared" si="3"/>
        <v>8</v>
      </c>
      <c r="B14" s="118" t="s">
        <v>54</v>
      </c>
      <c r="C14" s="119" t="s">
        <v>55</v>
      </c>
      <c r="D14" s="121" t="s">
        <v>26</v>
      </c>
      <c r="E14" s="62">
        <f t="shared" si="4"/>
        <v>12576</v>
      </c>
      <c r="F14" s="63"/>
      <c r="G14" s="64">
        <f t="shared" si="5"/>
        <v>5493</v>
      </c>
      <c r="H14" s="78">
        <v>4266</v>
      </c>
      <c r="I14" s="78"/>
      <c r="J14" s="78"/>
      <c r="K14" s="78">
        <v>1227</v>
      </c>
      <c r="L14" s="66">
        <f t="shared" si="6"/>
        <v>6813</v>
      </c>
      <c r="M14" s="67">
        <f t="shared" si="7"/>
        <v>0</v>
      </c>
      <c r="N14" s="68">
        <f t="shared" si="8"/>
        <v>270</v>
      </c>
      <c r="O14" s="79"/>
      <c r="P14" s="80"/>
      <c r="Q14" s="80"/>
      <c r="R14" s="80"/>
      <c r="S14" s="80"/>
      <c r="T14" s="80"/>
      <c r="U14" s="72"/>
      <c r="V14" s="81"/>
      <c r="W14" s="80"/>
      <c r="X14" s="80"/>
      <c r="Y14" s="80"/>
      <c r="Z14" s="80"/>
      <c r="AA14" s="80"/>
      <c r="AB14" s="80">
        <v>2270</v>
      </c>
      <c r="AC14" s="80"/>
      <c r="AD14" s="80"/>
      <c r="AE14" s="80"/>
      <c r="AF14" s="82">
        <v>2266</v>
      </c>
      <c r="AG14" s="80">
        <v>2277</v>
      </c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>
        <v>50</v>
      </c>
      <c r="AT14" s="80">
        <v>40</v>
      </c>
      <c r="AU14" s="82">
        <v>80</v>
      </c>
      <c r="AV14" s="80">
        <v>100</v>
      </c>
      <c r="AW14" s="80"/>
      <c r="AX14" s="80"/>
      <c r="AY14" s="80"/>
      <c r="AZ14" s="80"/>
      <c r="BA14" s="82"/>
      <c r="BB14" s="80"/>
    </row>
    <row r="15" spans="1:54" ht="15.75">
      <c r="A15" s="74">
        <f t="shared" si="3"/>
        <v>9</v>
      </c>
      <c r="B15" s="118" t="s">
        <v>144</v>
      </c>
      <c r="C15" s="119" t="s">
        <v>55</v>
      </c>
      <c r="D15" s="121" t="s">
        <v>38</v>
      </c>
      <c r="E15" s="62">
        <f t="shared" si="4"/>
        <v>11097</v>
      </c>
      <c r="F15" s="63">
        <v>2448</v>
      </c>
      <c r="G15" s="64">
        <f t="shared" si="5"/>
        <v>2145</v>
      </c>
      <c r="H15" s="78">
        <v>1530</v>
      </c>
      <c r="I15" s="78">
        <v>615</v>
      </c>
      <c r="J15" s="78"/>
      <c r="K15" s="78"/>
      <c r="L15" s="66">
        <f t="shared" si="6"/>
        <v>6504</v>
      </c>
      <c r="M15" s="67">
        <f t="shared" si="7"/>
        <v>0</v>
      </c>
      <c r="N15" s="68">
        <f t="shared" si="8"/>
        <v>0</v>
      </c>
      <c r="O15" s="79"/>
      <c r="P15" s="80"/>
      <c r="Q15" s="80"/>
      <c r="R15" s="80"/>
      <c r="S15" s="80"/>
      <c r="T15" s="80"/>
      <c r="U15" s="72"/>
      <c r="V15" s="81">
        <v>1210</v>
      </c>
      <c r="W15" s="80">
        <v>1816</v>
      </c>
      <c r="X15" s="80">
        <v>1662</v>
      </c>
      <c r="Y15" s="80">
        <v>1816</v>
      </c>
      <c r="Z15" s="80"/>
      <c r="AA15" s="80"/>
      <c r="AB15" s="80"/>
      <c r="AC15" s="80"/>
      <c r="AD15" s="80"/>
      <c r="AE15" s="80"/>
      <c r="AF15" s="82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2"/>
      <c r="AV15" s="80"/>
      <c r="AW15" s="101"/>
      <c r="AX15" s="101"/>
      <c r="AY15" s="101"/>
      <c r="AZ15" s="101"/>
      <c r="BA15" s="101"/>
      <c r="BB15" s="101"/>
    </row>
    <row r="16" spans="1:222" s="87" customFormat="1" ht="15.75">
      <c r="A16" s="74">
        <f t="shared" si="3"/>
        <v>10</v>
      </c>
      <c r="B16" s="152" t="s">
        <v>155</v>
      </c>
      <c r="C16" s="153" t="s">
        <v>115</v>
      </c>
      <c r="D16" s="151" t="s">
        <v>38</v>
      </c>
      <c r="E16" s="89">
        <f t="shared" si="4"/>
        <v>10438</v>
      </c>
      <c r="F16" s="90">
        <v>1218</v>
      </c>
      <c r="G16" s="91">
        <f t="shared" si="5"/>
        <v>6711</v>
      </c>
      <c r="H16" s="154">
        <v>3354</v>
      </c>
      <c r="I16" s="154">
        <v>2748</v>
      </c>
      <c r="J16" s="154"/>
      <c r="K16" s="154">
        <v>609</v>
      </c>
      <c r="L16" s="92">
        <f t="shared" si="6"/>
        <v>1669</v>
      </c>
      <c r="M16" s="93">
        <f t="shared" si="7"/>
        <v>610</v>
      </c>
      <c r="N16" s="94">
        <f t="shared" si="8"/>
        <v>230</v>
      </c>
      <c r="O16" s="155"/>
      <c r="P16" s="156"/>
      <c r="Q16" s="156"/>
      <c r="R16" s="156"/>
      <c r="S16" s="157"/>
      <c r="T16" s="157"/>
      <c r="U16" s="95"/>
      <c r="V16" s="158"/>
      <c r="W16" s="157"/>
      <c r="X16" s="157"/>
      <c r="Y16" s="157">
        <v>1212</v>
      </c>
      <c r="Z16" s="157">
        <v>457</v>
      </c>
      <c r="AA16" s="157"/>
      <c r="AB16" s="157"/>
      <c r="AC16" s="157"/>
      <c r="AD16" s="157"/>
      <c r="AE16" s="157"/>
      <c r="AF16" s="159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>
        <v>40</v>
      </c>
      <c r="AQ16" s="157">
        <v>60</v>
      </c>
      <c r="AR16" s="157">
        <v>30</v>
      </c>
      <c r="AS16" s="157">
        <v>60</v>
      </c>
      <c r="AT16" s="157">
        <v>40</v>
      </c>
      <c r="AU16" s="159"/>
      <c r="AV16" s="157"/>
      <c r="AW16" s="157"/>
      <c r="AX16" s="157"/>
      <c r="AY16" s="157"/>
      <c r="AZ16" s="157"/>
      <c r="BA16" s="159"/>
      <c r="BB16" s="157">
        <v>610</v>
      </c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5.75">
      <c r="A17" s="74">
        <f t="shared" si="3"/>
        <v>11</v>
      </c>
      <c r="B17" s="127" t="s">
        <v>70</v>
      </c>
      <c r="C17" s="132" t="s">
        <v>71</v>
      </c>
      <c r="D17" s="121" t="s">
        <v>26</v>
      </c>
      <c r="E17" s="62">
        <f t="shared" si="4"/>
        <v>10310</v>
      </c>
      <c r="F17" s="63">
        <v>1842</v>
      </c>
      <c r="G17" s="64">
        <f t="shared" si="5"/>
        <v>3363</v>
      </c>
      <c r="H17" s="104">
        <v>1224</v>
      </c>
      <c r="I17" s="104"/>
      <c r="J17" s="104">
        <v>609</v>
      </c>
      <c r="K17" s="104">
        <v>1530</v>
      </c>
      <c r="L17" s="66">
        <f t="shared" si="6"/>
        <v>4233</v>
      </c>
      <c r="M17" s="67">
        <f t="shared" si="7"/>
        <v>612</v>
      </c>
      <c r="N17" s="68">
        <f t="shared" si="8"/>
        <v>260</v>
      </c>
      <c r="O17" s="105"/>
      <c r="P17" s="101"/>
      <c r="Q17" s="101"/>
      <c r="R17" s="101"/>
      <c r="S17" s="101"/>
      <c r="T17" s="101"/>
      <c r="U17" s="72"/>
      <c r="V17" s="106"/>
      <c r="W17" s="101"/>
      <c r="X17" s="101"/>
      <c r="Y17" s="101"/>
      <c r="Z17" s="101"/>
      <c r="AA17" s="101"/>
      <c r="AB17" s="101">
        <v>607</v>
      </c>
      <c r="AC17" s="101">
        <v>1210</v>
      </c>
      <c r="AD17" s="101">
        <v>907</v>
      </c>
      <c r="AE17" s="101">
        <v>1208</v>
      </c>
      <c r="AF17" s="102">
        <v>452</v>
      </c>
      <c r="AG17" s="101">
        <v>908</v>
      </c>
      <c r="AH17" s="101"/>
      <c r="AI17" s="101"/>
      <c r="AJ17" s="101"/>
      <c r="AK17" s="101"/>
      <c r="AL17" s="101"/>
      <c r="AM17" s="101"/>
      <c r="AN17" s="101"/>
      <c r="AO17" s="101"/>
      <c r="AP17" s="101">
        <v>40</v>
      </c>
      <c r="AQ17" s="101">
        <v>20</v>
      </c>
      <c r="AR17" s="101">
        <v>40</v>
      </c>
      <c r="AS17" s="101">
        <v>50</v>
      </c>
      <c r="AT17" s="101">
        <v>40</v>
      </c>
      <c r="AU17" s="102">
        <v>40</v>
      </c>
      <c r="AV17" s="101">
        <v>30</v>
      </c>
      <c r="AW17" s="101"/>
      <c r="AX17" s="101"/>
      <c r="AY17" s="101"/>
      <c r="AZ17" s="101"/>
      <c r="BA17" s="102">
        <v>612</v>
      </c>
      <c r="BB17" s="101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</row>
    <row r="18" spans="1:222" s="87" customFormat="1" ht="15.75" customHeight="1">
      <c r="A18" s="74">
        <f t="shared" si="3"/>
        <v>12</v>
      </c>
      <c r="B18" s="118" t="s">
        <v>67</v>
      </c>
      <c r="C18" s="119" t="s">
        <v>68</v>
      </c>
      <c r="D18" s="125" t="s">
        <v>27</v>
      </c>
      <c r="E18" s="62">
        <f t="shared" si="4"/>
        <v>9808</v>
      </c>
      <c r="F18" s="63">
        <v>1524</v>
      </c>
      <c r="G18" s="64">
        <f t="shared" si="5"/>
        <v>3354</v>
      </c>
      <c r="H18" s="65"/>
      <c r="I18" s="65">
        <v>918</v>
      </c>
      <c r="J18" s="65">
        <v>1524</v>
      </c>
      <c r="K18" s="65">
        <v>912</v>
      </c>
      <c r="L18" s="66">
        <f t="shared" si="6"/>
        <v>4830</v>
      </c>
      <c r="M18" s="67">
        <f t="shared" si="7"/>
        <v>0</v>
      </c>
      <c r="N18" s="68">
        <f t="shared" si="8"/>
        <v>100</v>
      </c>
      <c r="O18" s="69"/>
      <c r="P18" s="70"/>
      <c r="Q18" s="70"/>
      <c r="R18" s="70">
        <v>302</v>
      </c>
      <c r="S18" s="71">
        <v>1658</v>
      </c>
      <c r="T18" s="71">
        <v>2266</v>
      </c>
      <c r="U18" s="72">
        <v>604</v>
      </c>
      <c r="V18" s="6"/>
      <c r="W18" s="71"/>
      <c r="X18" s="71"/>
      <c r="Y18" s="71"/>
      <c r="Z18" s="71"/>
      <c r="AA18" s="71"/>
      <c r="AB18" s="71"/>
      <c r="AC18" s="71"/>
      <c r="AD18" s="71"/>
      <c r="AE18" s="71"/>
      <c r="AF18" s="73"/>
      <c r="AG18" s="71"/>
      <c r="AH18" s="71"/>
      <c r="AI18" s="71"/>
      <c r="AJ18" s="71"/>
      <c r="AK18" s="71"/>
      <c r="AL18" s="71"/>
      <c r="AM18" s="71"/>
      <c r="AN18" s="71"/>
      <c r="AO18" s="71"/>
      <c r="AP18" s="71">
        <v>30</v>
      </c>
      <c r="AQ18" s="71">
        <v>30</v>
      </c>
      <c r="AR18" s="71"/>
      <c r="AS18" s="71"/>
      <c r="AT18" s="71"/>
      <c r="AU18" s="73"/>
      <c r="AV18" s="71">
        <v>40</v>
      </c>
      <c r="AW18" s="71"/>
      <c r="AX18" s="71"/>
      <c r="AY18" s="71"/>
      <c r="AZ18" s="71"/>
      <c r="BA18" s="73"/>
      <c r="BB18" s="71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54" s="87" customFormat="1" ht="15.75">
      <c r="A19" s="74">
        <f t="shared" si="3"/>
        <v>13</v>
      </c>
      <c r="B19" s="123" t="s">
        <v>83</v>
      </c>
      <c r="C19" s="124" t="s">
        <v>76</v>
      </c>
      <c r="D19" s="122" t="s">
        <v>38</v>
      </c>
      <c r="E19" s="62">
        <f t="shared" si="4"/>
        <v>8560</v>
      </c>
      <c r="F19" s="63">
        <v>921</v>
      </c>
      <c r="G19" s="64">
        <f t="shared" si="5"/>
        <v>3369</v>
      </c>
      <c r="H19" s="78">
        <v>615</v>
      </c>
      <c r="I19" s="78">
        <v>924</v>
      </c>
      <c r="J19" s="78">
        <v>1524</v>
      </c>
      <c r="K19" s="78">
        <v>921</v>
      </c>
      <c r="L19" s="66">
        <f t="shared" si="6"/>
        <v>3937</v>
      </c>
      <c r="M19" s="67">
        <f t="shared" si="7"/>
        <v>153</v>
      </c>
      <c r="N19" s="68">
        <f t="shared" si="8"/>
        <v>180</v>
      </c>
      <c r="O19" s="79"/>
      <c r="P19" s="80"/>
      <c r="Q19" s="80"/>
      <c r="R19" s="80"/>
      <c r="S19" s="80"/>
      <c r="T19" s="80"/>
      <c r="U19" s="72"/>
      <c r="V19" s="81">
        <v>759</v>
      </c>
      <c r="W19" s="80">
        <v>1210</v>
      </c>
      <c r="X19" s="80">
        <v>606</v>
      </c>
      <c r="Y19" s="80">
        <v>760</v>
      </c>
      <c r="Z19" s="80">
        <v>305</v>
      </c>
      <c r="AA19" s="80">
        <v>1208</v>
      </c>
      <c r="AB19" s="80"/>
      <c r="AC19" s="80"/>
      <c r="AD19" s="80"/>
      <c r="AE19" s="80"/>
      <c r="AF19" s="82"/>
      <c r="AG19" s="80"/>
      <c r="AH19" s="80"/>
      <c r="AI19" s="80"/>
      <c r="AJ19" s="80"/>
      <c r="AK19" s="80"/>
      <c r="AL19" s="80"/>
      <c r="AM19" s="80"/>
      <c r="AN19" s="80"/>
      <c r="AO19" s="80"/>
      <c r="AP19" s="80">
        <v>40</v>
      </c>
      <c r="AQ19" s="80">
        <v>30</v>
      </c>
      <c r="AR19" s="80">
        <v>40</v>
      </c>
      <c r="AS19" s="80">
        <v>10</v>
      </c>
      <c r="AT19" s="80">
        <v>20</v>
      </c>
      <c r="AU19" s="82">
        <v>20</v>
      </c>
      <c r="AV19" s="80">
        <v>20</v>
      </c>
      <c r="AW19" s="80"/>
      <c r="AX19" s="80"/>
      <c r="AY19" s="80"/>
      <c r="AZ19" s="80"/>
      <c r="BA19" s="82"/>
      <c r="BB19" s="80">
        <v>153</v>
      </c>
    </row>
    <row r="20" spans="1:54" s="87" customFormat="1" ht="15.75">
      <c r="A20" s="74">
        <f t="shared" si="3"/>
        <v>14</v>
      </c>
      <c r="B20" s="75" t="s">
        <v>63</v>
      </c>
      <c r="C20" s="96" t="s">
        <v>64</v>
      </c>
      <c r="D20" s="147" t="s">
        <v>69</v>
      </c>
      <c r="E20" s="62">
        <f t="shared" si="4"/>
        <v>7908</v>
      </c>
      <c r="F20" s="63">
        <v>1227</v>
      </c>
      <c r="G20" s="64">
        <f t="shared" si="5"/>
        <v>1518</v>
      </c>
      <c r="H20" s="78"/>
      <c r="I20" s="78"/>
      <c r="J20" s="78">
        <v>906</v>
      </c>
      <c r="K20" s="78">
        <v>612</v>
      </c>
      <c r="L20" s="66">
        <f t="shared" si="6"/>
        <v>4833</v>
      </c>
      <c r="M20" s="67">
        <f t="shared" si="7"/>
        <v>0</v>
      </c>
      <c r="N20" s="68">
        <f t="shared" si="8"/>
        <v>330</v>
      </c>
      <c r="O20" s="79"/>
      <c r="P20" s="80">
        <v>1663</v>
      </c>
      <c r="Q20" s="80">
        <v>1660</v>
      </c>
      <c r="R20" s="80">
        <v>906</v>
      </c>
      <c r="S20" s="80"/>
      <c r="T20" s="80">
        <v>604</v>
      </c>
      <c r="U20" s="72">
        <v>300</v>
      </c>
      <c r="V20" s="81"/>
      <c r="W20" s="80"/>
      <c r="X20" s="80"/>
      <c r="Y20" s="80"/>
      <c r="Z20" s="80"/>
      <c r="AA20" s="80"/>
      <c r="AB20" s="80"/>
      <c r="AC20" s="80"/>
      <c r="AD20" s="80"/>
      <c r="AE20" s="80"/>
      <c r="AF20" s="82"/>
      <c r="AG20" s="80"/>
      <c r="AH20" s="80"/>
      <c r="AI20" s="80"/>
      <c r="AJ20" s="80"/>
      <c r="AK20" s="80"/>
      <c r="AL20" s="80"/>
      <c r="AM20" s="80"/>
      <c r="AN20" s="80"/>
      <c r="AO20" s="80"/>
      <c r="AP20" s="80">
        <v>70</v>
      </c>
      <c r="AQ20" s="80">
        <v>60</v>
      </c>
      <c r="AR20" s="80">
        <v>40</v>
      </c>
      <c r="AS20" s="80">
        <v>30</v>
      </c>
      <c r="AT20" s="80">
        <v>20</v>
      </c>
      <c r="AU20" s="82">
        <v>70</v>
      </c>
      <c r="AV20" s="80">
        <v>40</v>
      </c>
      <c r="AW20" s="80"/>
      <c r="AX20" s="80"/>
      <c r="AY20" s="80"/>
      <c r="AZ20" s="80"/>
      <c r="BA20" s="82"/>
      <c r="BB20" s="80"/>
    </row>
    <row r="21" spans="1:54" s="87" customFormat="1" ht="15.75">
      <c r="A21" s="74">
        <f t="shared" si="3"/>
        <v>15</v>
      </c>
      <c r="B21" s="118" t="s">
        <v>90</v>
      </c>
      <c r="C21" s="119" t="s">
        <v>91</v>
      </c>
      <c r="D21" s="131" t="s">
        <v>26</v>
      </c>
      <c r="E21" s="62">
        <f t="shared" si="4"/>
        <v>7696</v>
      </c>
      <c r="F21" s="63">
        <v>1224</v>
      </c>
      <c r="G21" s="64">
        <f t="shared" si="5"/>
        <v>2454</v>
      </c>
      <c r="H21" s="78"/>
      <c r="I21" s="78">
        <v>612</v>
      </c>
      <c r="J21" s="78">
        <v>1230</v>
      </c>
      <c r="K21" s="78">
        <v>612</v>
      </c>
      <c r="L21" s="66">
        <f t="shared" si="6"/>
        <v>3938</v>
      </c>
      <c r="M21" s="67">
        <f t="shared" si="7"/>
        <v>0</v>
      </c>
      <c r="N21" s="68">
        <f t="shared" si="8"/>
        <v>80</v>
      </c>
      <c r="O21" s="79"/>
      <c r="P21" s="80"/>
      <c r="Q21" s="80"/>
      <c r="R21" s="80"/>
      <c r="S21" s="80"/>
      <c r="T21" s="80"/>
      <c r="U21" s="72"/>
      <c r="V21" s="81"/>
      <c r="W21" s="80"/>
      <c r="X21" s="80"/>
      <c r="Y21" s="80"/>
      <c r="Z21" s="80"/>
      <c r="AA21" s="80"/>
      <c r="AB21" s="80">
        <v>1211</v>
      </c>
      <c r="AC21" s="80"/>
      <c r="AD21" s="80">
        <v>1209</v>
      </c>
      <c r="AE21" s="80">
        <v>306</v>
      </c>
      <c r="AF21" s="82">
        <v>1212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>
        <v>40</v>
      </c>
      <c r="AS21" s="80"/>
      <c r="AT21" s="80">
        <v>40</v>
      </c>
      <c r="AU21" s="82"/>
      <c r="AV21" s="80"/>
      <c r="AW21" s="80"/>
      <c r="AX21" s="80"/>
      <c r="AY21" s="80"/>
      <c r="AZ21" s="80"/>
      <c r="BA21" s="82"/>
      <c r="BB21" s="80"/>
    </row>
    <row r="22" spans="1:54" s="87" customFormat="1" ht="15.75" customHeight="1">
      <c r="A22" s="74">
        <f t="shared" si="3"/>
        <v>16</v>
      </c>
      <c r="B22" s="118" t="s">
        <v>42</v>
      </c>
      <c r="C22" s="119" t="s">
        <v>30</v>
      </c>
      <c r="D22" s="122" t="s">
        <v>143</v>
      </c>
      <c r="E22" s="62">
        <f t="shared" si="4"/>
        <v>7611</v>
      </c>
      <c r="F22" s="63">
        <v>5172</v>
      </c>
      <c r="G22" s="64">
        <f t="shared" si="5"/>
        <v>1533</v>
      </c>
      <c r="H22" s="78"/>
      <c r="I22" s="78">
        <v>1533</v>
      </c>
      <c r="J22" s="78"/>
      <c r="K22" s="78"/>
      <c r="L22" s="66">
        <f t="shared" si="6"/>
        <v>906</v>
      </c>
      <c r="M22" s="67">
        <f t="shared" si="7"/>
        <v>0</v>
      </c>
      <c r="N22" s="68">
        <f t="shared" si="8"/>
        <v>0</v>
      </c>
      <c r="O22" s="79"/>
      <c r="P22" s="80"/>
      <c r="Q22" s="80"/>
      <c r="R22" s="80"/>
      <c r="S22" s="80"/>
      <c r="T22" s="80"/>
      <c r="U22" s="72">
        <v>906</v>
      </c>
      <c r="V22" s="81"/>
      <c r="W22" s="80"/>
      <c r="X22" s="80"/>
      <c r="Y22" s="80"/>
      <c r="Z22" s="80"/>
      <c r="AA22" s="80"/>
      <c r="AB22" s="80"/>
      <c r="AC22" s="80"/>
      <c r="AD22" s="80"/>
      <c r="AE22" s="80"/>
      <c r="AF22" s="82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2"/>
      <c r="AV22" s="80"/>
      <c r="AW22" s="80"/>
      <c r="AX22" s="80"/>
      <c r="AY22" s="80"/>
      <c r="AZ22" s="80"/>
      <c r="BA22" s="82"/>
      <c r="BB22" s="80"/>
    </row>
    <row r="23" spans="1:54" s="87" customFormat="1" ht="15.75">
      <c r="A23" s="74">
        <f t="shared" si="3"/>
        <v>17</v>
      </c>
      <c r="B23" s="123" t="s">
        <v>87</v>
      </c>
      <c r="C23" s="124" t="s">
        <v>57</v>
      </c>
      <c r="D23" s="120" t="s">
        <v>94</v>
      </c>
      <c r="E23" s="62">
        <f t="shared" si="4"/>
        <v>7133</v>
      </c>
      <c r="F23" s="63">
        <v>918</v>
      </c>
      <c r="G23" s="64">
        <f t="shared" si="5"/>
        <v>1827</v>
      </c>
      <c r="H23" s="78"/>
      <c r="I23" s="78">
        <v>606</v>
      </c>
      <c r="J23" s="78"/>
      <c r="K23" s="78">
        <v>1221</v>
      </c>
      <c r="L23" s="66">
        <f t="shared" si="6"/>
        <v>4388</v>
      </c>
      <c r="M23" s="67">
        <f t="shared" si="7"/>
        <v>0</v>
      </c>
      <c r="N23" s="68">
        <f t="shared" si="8"/>
        <v>0</v>
      </c>
      <c r="O23" s="79"/>
      <c r="P23" s="80"/>
      <c r="Q23" s="80"/>
      <c r="R23" s="80"/>
      <c r="S23" s="80"/>
      <c r="T23" s="80"/>
      <c r="U23" s="72"/>
      <c r="V23" s="81"/>
      <c r="W23" s="80"/>
      <c r="X23" s="80">
        <v>605</v>
      </c>
      <c r="Y23" s="80">
        <v>305</v>
      </c>
      <c r="Z23" s="80">
        <v>1212</v>
      </c>
      <c r="AA23" s="80">
        <v>2266</v>
      </c>
      <c r="AB23" s="80"/>
      <c r="AC23" s="80"/>
      <c r="AD23" s="80"/>
      <c r="AE23" s="80"/>
      <c r="AF23" s="82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2"/>
      <c r="AV23" s="80"/>
      <c r="AW23" s="80"/>
      <c r="AX23" s="80"/>
      <c r="AY23" s="80"/>
      <c r="AZ23" s="80"/>
      <c r="BA23" s="82"/>
      <c r="BB23" s="80"/>
    </row>
    <row r="24" spans="1:54" s="87" customFormat="1" ht="15.75">
      <c r="A24" s="74">
        <f t="shared" si="3"/>
        <v>18</v>
      </c>
      <c r="B24" s="127" t="s">
        <v>154</v>
      </c>
      <c r="C24" s="119" t="s">
        <v>53</v>
      </c>
      <c r="D24" s="126" t="s">
        <v>26</v>
      </c>
      <c r="E24" s="62">
        <f t="shared" si="4"/>
        <v>6830</v>
      </c>
      <c r="F24" s="63">
        <v>3660</v>
      </c>
      <c r="G24" s="64">
        <f t="shared" si="5"/>
        <v>1836</v>
      </c>
      <c r="H24" s="78"/>
      <c r="I24" s="78"/>
      <c r="J24" s="78">
        <v>606</v>
      </c>
      <c r="K24" s="78">
        <v>1230</v>
      </c>
      <c r="L24" s="66">
        <f t="shared" si="6"/>
        <v>1214</v>
      </c>
      <c r="M24" s="67">
        <f t="shared" si="7"/>
        <v>0</v>
      </c>
      <c r="N24" s="68">
        <f t="shared" si="8"/>
        <v>120</v>
      </c>
      <c r="O24" s="79"/>
      <c r="P24" s="80"/>
      <c r="Q24" s="80"/>
      <c r="R24" s="80"/>
      <c r="S24" s="80"/>
      <c r="T24" s="80"/>
      <c r="U24" s="72"/>
      <c r="V24" s="81"/>
      <c r="W24" s="80"/>
      <c r="X24" s="80"/>
      <c r="Y24" s="80"/>
      <c r="Z24" s="80"/>
      <c r="AA24" s="80"/>
      <c r="AB24" s="80">
        <v>606</v>
      </c>
      <c r="AC24" s="80"/>
      <c r="AD24" s="80"/>
      <c r="AE24" s="80"/>
      <c r="AF24" s="82">
        <v>608</v>
      </c>
      <c r="AG24" s="80"/>
      <c r="AH24" s="80"/>
      <c r="AI24" s="80"/>
      <c r="AJ24" s="80"/>
      <c r="AK24" s="80"/>
      <c r="AL24" s="80"/>
      <c r="AM24" s="80"/>
      <c r="AN24" s="80"/>
      <c r="AO24" s="80"/>
      <c r="AP24" s="80">
        <v>40</v>
      </c>
      <c r="AQ24" s="80">
        <v>40</v>
      </c>
      <c r="AR24" s="80">
        <v>40</v>
      </c>
      <c r="AS24" s="80"/>
      <c r="AT24" s="80"/>
      <c r="AU24" s="82"/>
      <c r="AV24" s="80"/>
      <c r="AW24" s="80"/>
      <c r="AX24" s="80"/>
      <c r="AY24" s="80"/>
      <c r="AZ24" s="80"/>
      <c r="BA24" s="82"/>
      <c r="BB24" s="80"/>
    </row>
    <row r="25" spans="1:54" s="87" customFormat="1" ht="15.75">
      <c r="A25" s="74">
        <f t="shared" si="3"/>
        <v>19</v>
      </c>
      <c r="B25" s="118" t="s">
        <v>61</v>
      </c>
      <c r="C25" s="119" t="s">
        <v>62</v>
      </c>
      <c r="D25" s="126" t="s">
        <v>69</v>
      </c>
      <c r="E25" s="62">
        <f t="shared" si="4"/>
        <v>6546</v>
      </c>
      <c r="F25" s="63">
        <v>1530</v>
      </c>
      <c r="G25" s="64">
        <f t="shared" si="5"/>
        <v>2433</v>
      </c>
      <c r="H25" s="78">
        <v>609</v>
      </c>
      <c r="I25" s="78">
        <v>1224</v>
      </c>
      <c r="J25" s="78">
        <v>600</v>
      </c>
      <c r="K25" s="78">
        <v>303</v>
      </c>
      <c r="L25" s="66">
        <f t="shared" si="6"/>
        <v>2115</v>
      </c>
      <c r="M25" s="67">
        <f t="shared" si="7"/>
        <v>308</v>
      </c>
      <c r="N25" s="68">
        <f t="shared" si="8"/>
        <v>160</v>
      </c>
      <c r="O25" s="79"/>
      <c r="P25" s="80">
        <v>605</v>
      </c>
      <c r="Q25" s="80"/>
      <c r="R25" s="80">
        <v>150</v>
      </c>
      <c r="S25" s="80">
        <v>607</v>
      </c>
      <c r="T25" s="80">
        <v>451</v>
      </c>
      <c r="U25" s="72">
        <v>452</v>
      </c>
      <c r="V25" s="81"/>
      <c r="W25" s="80"/>
      <c r="X25" s="80"/>
      <c r="Y25" s="80"/>
      <c r="Z25" s="80"/>
      <c r="AA25" s="80"/>
      <c r="AB25" s="80"/>
      <c r="AC25" s="80"/>
      <c r="AD25" s="80"/>
      <c r="AE25" s="80"/>
      <c r="AF25" s="82"/>
      <c r="AG25" s="80"/>
      <c r="AH25" s="80"/>
      <c r="AI25" s="80"/>
      <c r="AJ25" s="80"/>
      <c r="AK25" s="80"/>
      <c r="AL25" s="80"/>
      <c r="AM25" s="80"/>
      <c r="AN25" s="80"/>
      <c r="AO25" s="80"/>
      <c r="AP25" s="80">
        <v>40</v>
      </c>
      <c r="AQ25" s="80">
        <v>40</v>
      </c>
      <c r="AR25" s="80">
        <v>40</v>
      </c>
      <c r="AS25" s="80"/>
      <c r="AT25" s="80">
        <v>20</v>
      </c>
      <c r="AU25" s="82">
        <v>20</v>
      </c>
      <c r="AV25" s="80"/>
      <c r="AW25" s="80"/>
      <c r="AX25" s="80"/>
      <c r="AY25" s="80"/>
      <c r="AZ25" s="80">
        <v>308</v>
      </c>
      <c r="BA25" s="82"/>
      <c r="BB25" s="80"/>
    </row>
    <row r="26" spans="1:54" s="87" customFormat="1" ht="15.75">
      <c r="A26" s="74">
        <f t="shared" si="3"/>
        <v>20</v>
      </c>
      <c r="B26" s="118" t="s">
        <v>134</v>
      </c>
      <c r="C26" s="119" t="s">
        <v>74</v>
      </c>
      <c r="D26" s="121" t="s">
        <v>33</v>
      </c>
      <c r="E26" s="62">
        <f t="shared" si="4"/>
        <v>6123</v>
      </c>
      <c r="F26" s="63"/>
      <c r="G26" s="64">
        <f t="shared" si="5"/>
        <v>5217</v>
      </c>
      <c r="H26" s="78">
        <v>2745</v>
      </c>
      <c r="I26" s="78"/>
      <c r="J26" s="78"/>
      <c r="K26" s="78">
        <v>2472</v>
      </c>
      <c r="L26" s="66">
        <f t="shared" si="6"/>
        <v>906</v>
      </c>
      <c r="M26" s="67">
        <f t="shared" si="7"/>
        <v>0</v>
      </c>
      <c r="N26" s="68">
        <f t="shared" si="8"/>
        <v>0</v>
      </c>
      <c r="O26" s="79"/>
      <c r="P26" s="80"/>
      <c r="Q26" s="80"/>
      <c r="R26" s="80"/>
      <c r="S26" s="80">
        <v>906</v>
      </c>
      <c r="T26" s="80"/>
      <c r="U26" s="72"/>
      <c r="V26" s="81"/>
      <c r="W26" s="80"/>
      <c r="X26" s="80"/>
      <c r="Y26" s="80"/>
      <c r="Z26" s="80"/>
      <c r="AA26" s="80"/>
      <c r="AB26" s="80"/>
      <c r="AC26" s="80"/>
      <c r="AD26" s="80"/>
      <c r="AE26" s="80"/>
      <c r="AF26" s="82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2"/>
      <c r="AV26" s="80"/>
      <c r="AW26" s="80"/>
      <c r="AX26" s="80"/>
      <c r="AY26" s="80"/>
      <c r="AZ26" s="80"/>
      <c r="BA26" s="82"/>
      <c r="BB26" s="80"/>
    </row>
    <row r="27" spans="1:54" s="87" customFormat="1" ht="15.75">
      <c r="A27" s="74">
        <f t="shared" si="3"/>
        <v>21</v>
      </c>
      <c r="B27" s="118" t="s">
        <v>46</v>
      </c>
      <c r="C27" s="119" t="s">
        <v>47</v>
      </c>
      <c r="D27" s="121" t="s">
        <v>40</v>
      </c>
      <c r="E27" s="62">
        <f t="shared" si="4"/>
        <v>6102</v>
      </c>
      <c r="F27" s="63">
        <v>606</v>
      </c>
      <c r="G27" s="64">
        <f t="shared" si="5"/>
        <v>2142</v>
      </c>
      <c r="H27" s="78">
        <v>615</v>
      </c>
      <c r="I27" s="78">
        <v>300</v>
      </c>
      <c r="J27" s="78"/>
      <c r="K27" s="78">
        <v>1227</v>
      </c>
      <c r="L27" s="66">
        <f t="shared" si="6"/>
        <v>3016</v>
      </c>
      <c r="M27" s="67">
        <f t="shared" si="7"/>
        <v>308</v>
      </c>
      <c r="N27" s="68">
        <f t="shared" si="8"/>
        <v>30</v>
      </c>
      <c r="O27" s="79"/>
      <c r="P27" s="80">
        <v>1208</v>
      </c>
      <c r="Q27" s="80">
        <v>302</v>
      </c>
      <c r="R27" s="80">
        <v>302</v>
      </c>
      <c r="S27" s="80">
        <v>452</v>
      </c>
      <c r="T27" s="80">
        <v>906</v>
      </c>
      <c r="U27" s="72">
        <v>450</v>
      </c>
      <c r="V27" s="81"/>
      <c r="W27" s="80"/>
      <c r="X27" s="80"/>
      <c r="Y27" s="80"/>
      <c r="Z27" s="80"/>
      <c r="AA27" s="80"/>
      <c r="AB27" s="80"/>
      <c r="AC27" s="80"/>
      <c r="AD27" s="80"/>
      <c r="AE27" s="80"/>
      <c r="AF27" s="82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2"/>
      <c r="AV27" s="80">
        <v>30</v>
      </c>
      <c r="AW27" s="80"/>
      <c r="AX27" s="80"/>
      <c r="AY27" s="80"/>
      <c r="AZ27" s="80">
        <v>308</v>
      </c>
      <c r="BA27" s="82"/>
      <c r="BB27" s="80"/>
    </row>
    <row r="28" spans="1:54" s="87" customFormat="1" ht="15.75">
      <c r="A28" s="74">
        <f t="shared" si="3"/>
        <v>22</v>
      </c>
      <c r="B28" s="118" t="s">
        <v>61</v>
      </c>
      <c r="C28" s="119" t="s">
        <v>131</v>
      </c>
      <c r="D28" s="126" t="s">
        <v>69</v>
      </c>
      <c r="E28" s="62">
        <f t="shared" si="4"/>
        <v>5501</v>
      </c>
      <c r="F28" s="63">
        <v>1218</v>
      </c>
      <c r="G28" s="64">
        <f t="shared" si="5"/>
        <v>915</v>
      </c>
      <c r="H28" s="78">
        <v>915</v>
      </c>
      <c r="I28" s="78"/>
      <c r="J28" s="78"/>
      <c r="K28" s="78"/>
      <c r="L28" s="66">
        <f t="shared" si="6"/>
        <v>3178</v>
      </c>
      <c r="M28" s="67">
        <f t="shared" si="7"/>
        <v>0</v>
      </c>
      <c r="N28" s="68">
        <f t="shared" si="8"/>
        <v>190</v>
      </c>
      <c r="O28" s="79"/>
      <c r="P28" s="80"/>
      <c r="Q28" s="80">
        <v>302</v>
      </c>
      <c r="R28" s="80">
        <v>1660</v>
      </c>
      <c r="S28" s="80"/>
      <c r="T28" s="80">
        <v>1216</v>
      </c>
      <c r="U28" s="72"/>
      <c r="V28" s="81"/>
      <c r="W28" s="80"/>
      <c r="X28" s="80"/>
      <c r="Y28" s="80"/>
      <c r="Z28" s="80"/>
      <c r="AA28" s="80"/>
      <c r="AB28" s="80"/>
      <c r="AC28" s="80"/>
      <c r="AD28" s="80"/>
      <c r="AE28" s="80"/>
      <c r="AF28" s="82"/>
      <c r="AG28" s="80"/>
      <c r="AH28" s="80"/>
      <c r="AI28" s="80"/>
      <c r="AJ28" s="80"/>
      <c r="AK28" s="80"/>
      <c r="AL28" s="80"/>
      <c r="AM28" s="80"/>
      <c r="AN28" s="80"/>
      <c r="AO28" s="80"/>
      <c r="AP28" s="80">
        <v>40</v>
      </c>
      <c r="AQ28" s="80">
        <v>90</v>
      </c>
      <c r="AR28" s="80">
        <v>40</v>
      </c>
      <c r="AS28" s="80"/>
      <c r="AT28" s="80">
        <v>20</v>
      </c>
      <c r="AU28" s="82"/>
      <c r="AV28" s="80"/>
      <c r="AW28" s="80"/>
      <c r="AX28" s="80"/>
      <c r="AY28" s="80"/>
      <c r="AZ28" s="80"/>
      <c r="BA28" s="82"/>
      <c r="BB28" s="80"/>
    </row>
    <row r="29" spans="1:54" s="87" customFormat="1" ht="15.75">
      <c r="A29" s="74">
        <f t="shared" si="3"/>
        <v>23</v>
      </c>
      <c r="B29" s="123" t="s">
        <v>93</v>
      </c>
      <c r="C29" s="124" t="s">
        <v>118</v>
      </c>
      <c r="D29" s="122" t="s">
        <v>38</v>
      </c>
      <c r="E29" s="62">
        <f t="shared" si="4"/>
        <v>5432</v>
      </c>
      <c r="F29" s="63"/>
      <c r="G29" s="64">
        <f t="shared" si="5"/>
        <v>1215</v>
      </c>
      <c r="H29" s="78"/>
      <c r="I29" s="78">
        <v>600</v>
      </c>
      <c r="J29" s="78"/>
      <c r="K29" s="78">
        <v>615</v>
      </c>
      <c r="L29" s="66">
        <f t="shared" si="6"/>
        <v>3325</v>
      </c>
      <c r="M29" s="67">
        <f t="shared" si="7"/>
        <v>612</v>
      </c>
      <c r="N29" s="68">
        <f t="shared" si="8"/>
        <v>280</v>
      </c>
      <c r="O29" s="79"/>
      <c r="P29" s="80"/>
      <c r="Q29" s="80">
        <v>452</v>
      </c>
      <c r="R29" s="80">
        <v>302</v>
      </c>
      <c r="S29" s="80">
        <v>603</v>
      </c>
      <c r="T29" s="80">
        <v>1662</v>
      </c>
      <c r="U29" s="72"/>
      <c r="V29" s="81"/>
      <c r="W29" s="80"/>
      <c r="X29" s="80"/>
      <c r="Y29" s="80"/>
      <c r="Z29" s="80"/>
      <c r="AA29" s="80">
        <v>608</v>
      </c>
      <c r="AB29" s="80"/>
      <c r="AC29" s="80"/>
      <c r="AD29" s="80"/>
      <c r="AE29" s="80"/>
      <c r="AF29" s="82"/>
      <c r="AG29" s="80"/>
      <c r="AH29" s="80"/>
      <c r="AI29" s="80"/>
      <c r="AJ29" s="80"/>
      <c r="AK29" s="80"/>
      <c r="AL29" s="80"/>
      <c r="AM29" s="80"/>
      <c r="AN29" s="80"/>
      <c r="AO29" s="80"/>
      <c r="AP29" s="80">
        <v>70</v>
      </c>
      <c r="AQ29" s="80">
        <v>50</v>
      </c>
      <c r="AR29" s="80">
        <v>30</v>
      </c>
      <c r="AS29" s="80">
        <v>40</v>
      </c>
      <c r="AT29" s="80">
        <v>20</v>
      </c>
      <c r="AU29" s="82">
        <v>50</v>
      </c>
      <c r="AV29" s="80">
        <v>20</v>
      </c>
      <c r="AW29" s="80"/>
      <c r="AX29" s="80"/>
      <c r="AY29" s="80"/>
      <c r="AZ29" s="80">
        <v>227</v>
      </c>
      <c r="BA29" s="82"/>
      <c r="BB29" s="80">
        <v>385</v>
      </c>
    </row>
    <row r="30" spans="1:54" s="87" customFormat="1" ht="15.75">
      <c r="A30" s="74">
        <f t="shared" si="3"/>
        <v>24</v>
      </c>
      <c r="B30" s="118" t="s">
        <v>181</v>
      </c>
      <c r="C30" s="119" t="s">
        <v>106</v>
      </c>
      <c r="D30" s="122" t="s">
        <v>26</v>
      </c>
      <c r="E30" s="62">
        <f t="shared" si="4"/>
        <v>5313</v>
      </c>
      <c r="F30" s="63">
        <v>3051</v>
      </c>
      <c r="G30" s="64">
        <f t="shared" si="5"/>
        <v>1536</v>
      </c>
      <c r="H30" s="78"/>
      <c r="I30" s="78">
        <v>1536</v>
      </c>
      <c r="J30" s="78"/>
      <c r="K30" s="78"/>
      <c r="L30" s="66">
        <f t="shared" si="6"/>
        <v>606</v>
      </c>
      <c r="M30" s="67">
        <f t="shared" si="7"/>
        <v>0</v>
      </c>
      <c r="N30" s="68">
        <f t="shared" si="8"/>
        <v>120</v>
      </c>
      <c r="O30" s="79"/>
      <c r="P30" s="80"/>
      <c r="Q30" s="80"/>
      <c r="R30" s="80"/>
      <c r="S30" s="80"/>
      <c r="T30" s="80"/>
      <c r="U30" s="72"/>
      <c r="V30" s="81"/>
      <c r="W30" s="80"/>
      <c r="X30" s="80"/>
      <c r="Y30" s="80"/>
      <c r="Z30" s="80"/>
      <c r="AA30" s="80"/>
      <c r="AB30" s="80"/>
      <c r="AC30" s="80"/>
      <c r="AD30" s="80"/>
      <c r="AE30" s="80">
        <v>606</v>
      </c>
      <c r="AF30" s="82"/>
      <c r="AG30" s="80"/>
      <c r="AH30" s="80"/>
      <c r="AI30" s="80"/>
      <c r="AJ30" s="80"/>
      <c r="AK30" s="80"/>
      <c r="AL30" s="80"/>
      <c r="AM30" s="80"/>
      <c r="AN30" s="80"/>
      <c r="AO30" s="80"/>
      <c r="AP30" s="80">
        <v>30</v>
      </c>
      <c r="AQ30" s="80">
        <v>30</v>
      </c>
      <c r="AR30" s="80">
        <v>40</v>
      </c>
      <c r="AS30" s="80">
        <v>20</v>
      </c>
      <c r="AT30" s="80"/>
      <c r="AU30" s="82"/>
      <c r="AV30" s="80"/>
      <c r="AW30" s="101"/>
      <c r="AX30" s="101"/>
      <c r="AY30" s="101"/>
      <c r="AZ30" s="101"/>
      <c r="BA30" s="101"/>
      <c r="BB30" s="101"/>
    </row>
    <row r="31" spans="1:54" s="87" customFormat="1" ht="15.75">
      <c r="A31" s="74">
        <f t="shared" si="3"/>
        <v>25</v>
      </c>
      <c r="B31" s="118" t="s">
        <v>122</v>
      </c>
      <c r="C31" s="119" t="s">
        <v>68</v>
      </c>
      <c r="D31" s="121" t="s">
        <v>38</v>
      </c>
      <c r="E31" s="62">
        <f t="shared" si="4"/>
        <v>5241</v>
      </c>
      <c r="F31" s="63">
        <v>1833</v>
      </c>
      <c r="G31" s="64">
        <f t="shared" si="5"/>
        <v>906</v>
      </c>
      <c r="H31" s="78">
        <v>300</v>
      </c>
      <c r="I31" s="78">
        <v>303</v>
      </c>
      <c r="J31" s="78"/>
      <c r="K31" s="78">
        <v>303</v>
      </c>
      <c r="L31" s="66">
        <f t="shared" si="6"/>
        <v>2115</v>
      </c>
      <c r="M31" s="67">
        <f t="shared" si="7"/>
        <v>227</v>
      </c>
      <c r="N31" s="68">
        <f t="shared" si="8"/>
        <v>160</v>
      </c>
      <c r="O31" s="79"/>
      <c r="P31" s="80"/>
      <c r="Q31" s="80"/>
      <c r="R31" s="80"/>
      <c r="S31" s="80"/>
      <c r="T31" s="80"/>
      <c r="U31" s="72"/>
      <c r="V31" s="81">
        <v>300</v>
      </c>
      <c r="W31" s="80">
        <v>152</v>
      </c>
      <c r="X31" s="80">
        <v>1213</v>
      </c>
      <c r="Y31" s="80"/>
      <c r="Z31" s="80">
        <v>302</v>
      </c>
      <c r="AA31" s="80">
        <v>300</v>
      </c>
      <c r="AB31" s="80"/>
      <c r="AC31" s="80"/>
      <c r="AD31" s="80"/>
      <c r="AE31" s="80"/>
      <c r="AF31" s="82"/>
      <c r="AG31" s="80"/>
      <c r="AH31" s="80"/>
      <c r="AI31" s="80"/>
      <c r="AJ31" s="80"/>
      <c r="AK31" s="80"/>
      <c r="AL31" s="80"/>
      <c r="AM31" s="80"/>
      <c r="AN31" s="80"/>
      <c r="AO31" s="80"/>
      <c r="AP31" s="80">
        <v>30</v>
      </c>
      <c r="AQ31" s="80">
        <v>20</v>
      </c>
      <c r="AR31" s="80">
        <v>20</v>
      </c>
      <c r="AS31" s="80">
        <v>20</v>
      </c>
      <c r="AT31" s="80">
        <v>20</v>
      </c>
      <c r="AU31" s="82">
        <v>20</v>
      </c>
      <c r="AV31" s="80">
        <v>30</v>
      </c>
      <c r="AW31" s="80"/>
      <c r="AX31" s="80"/>
      <c r="AY31" s="80"/>
      <c r="AZ31" s="80"/>
      <c r="BA31" s="82"/>
      <c r="BB31" s="80">
        <v>227</v>
      </c>
    </row>
    <row r="32" spans="1:54" s="87" customFormat="1" ht="15.75">
      <c r="A32" s="74">
        <f t="shared" si="3"/>
        <v>26</v>
      </c>
      <c r="B32" s="123" t="s">
        <v>287</v>
      </c>
      <c r="C32" s="124" t="s">
        <v>96</v>
      </c>
      <c r="D32" s="120" t="s">
        <v>230</v>
      </c>
      <c r="E32" s="62">
        <f t="shared" si="4"/>
        <v>5046</v>
      </c>
      <c r="F32" s="63">
        <v>309</v>
      </c>
      <c r="G32" s="64">
        <f t="shared" si="5"/>
        <v>1209</v>
      </c>
      <c r="H32" s="78">
        <v>606</v>
      </c>
      <c r="I32" s="78">
        <v>303</v>
      </c>
      <c r="J32" s="78"/>
      <c r="K32" s="78">
        <v>300</v>
      </c>
      <c r="L32" s="66">
        <f t="shared" si="6"/>
        <v>3478</v>
      </c>
      <c r="M32" s="67">
        <f t="shared" si="7"/>
        <v>0</v>
      </c>
      <c r="N32" s="68">
        <f t="shared" si="8"/>
        <v>50</v>
      </c>
      <c r="O32" s="79"/>
      <c r="P32" s="80">
        <v>455</v>
      </c>
      <c r="Q32" s="80">
        <v>1208</v>
      </c>
      <c r="R32" s="80">
        <v>453</v>
      </c>
      <c r="S32" s="80">
        <v>1207</v>
      </c>
      <c r="T32" s="80">
        <v>608</v>
      </c>
      <c r="U32" s="72"/>
      <c r="V32" s="81"/>
      <c r="W32" s="80"/>
      <c r="X32" s="80"/>
      <c r="Y32" s="80"/>
      <c r="Z32" s="80"/>
      <c r="AA32" s="80"/>
      <c r="AB32" s="80"/>
      <c r="AC32" s="80"/>
      <c r="AD32" s="80"/>
      <c r="AE32" s="80"/>
      <c r="AF32" s="82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2">
        <v>20</v>
      </c>
      <c r="AV32" s="80">
        <v>30</v>
      </c>
      <c r="AW32" s="80"/>
      <c r="AX32" s="80"/>
      <c r="AY32" s="80"/>
      <c r="AZ32" s="80"/>
      <c r="BA32" s="82"/>
      <c r="BB32" s="80"/>
    </row>
    <row r="33" spans="1:54" s="87" customFormat="1" ht="15.75">
      <c r="A33" s="74">
        <f t="shared" si="3"/>
        <v>27</v>
      </c>
      <c r="B33" s="127" t="s">
        <v>84</v>
      </c>
      <c r="C33" s="119" t="s">
        <v>85</v>
      </c>
      <c r="D33" s="121" t="s">
        <v>33</v>
      </c>
      <c r="E33" s="62">
        <f t="shared" si="4"/>
        <v>4894</v>
      </c>
      <c r="F33" s="63">
        <v>609</v>
      </c>
      <c r="G33" s="64">
        <f t="shared" si="5"/>
        <v>3060</v>
      </c>
      <c r="H33" s="78">
        <v>918</v>
      </c>
      <c r="I33" s="78"/>
      <c r="J33" s="78">
        <v>1224</v>
      </c>
      <c r="K33" s="78">
        <v>918</v>
      </c>
      <c r="L33" s="66">
        <f t="shared" si="6"/>
        <v>753</v>
      </c>
      <c r="M33" s="67">
        <f t="shared" si="7"/>
        <v>152</v>
      </c>
      <c r="N33" s="68">
        <f t="shared" si="8"/>
        <v>320</v>
      </c>
      <c r="O33" s="79"/>
      <c r="P33" s="80"/>
      <c r="Q33" s="80">
        <v>300</v>
      </c>
      <c r="R33" s="80"/>
      <c r="S33" s="80">
        <v>453</v>
      </c>
      <c r="T33" s="80"/>
      <c r="U33" s="72"/>
      <c r="V33" s="81"/>
      <c r="W33" s="80"/>
      <c r="X33" s="80"/>
      <c r="Y33" s="80"/>
      <c r="Z33" s="80"/>
      <c r="AA33" s="80"/>
      <c r="AB33" s="80"/>
      <c r="AC33" s="80"/>
      <c r="AD33" s="80"/>
      <c r="AE33" s="80"/>
      <c r="AF33" s="82"/>
      <c r="AG33" s="80"/>
      <c r="AH33" s="80"/>
      <c r="AI33" s="80"/>
      <c r="AJ33" s="80"/>
      <c r="AK33" s="80"/>
      <c r="AL33" s="80"/>
      <c r="AM33" s="80"/>
      <c r="AN33" s="80"/>
      <c r="AO33" s="80"/>
      <c r="AP33" s="80">
        <v>50</v>
      </c>
      <c r="AQ33" s="80">
        <v>30</v>
      </c>
      <c r="AR33" s="80">
        <v>40</v>
      </c>
      <c r="AS33" s="80">
        <v>30</v>
      </c>
      <c r="AT33" s="80">
        <v>50</v>
      </c>
      <c r="AU33" s="82">
        <v>40</v>
      </c>
      <c r="AV33" s="80">
        <v>80</v>
      </c>
      <c r="AW33" s="80"/>
      <c r="AX33" s="80"/>
      <c r="AY33" s="80"/>
      <c r="AZ33" s="80">
        <v>152</v>
      </c>
      <c r="BA33" s="82"/>
      <c r="BB33" s="80"/>
    </row>
    <row r="34" spans="1:54" s="87" customFormat="1" ht="15.75">
      <c r="A34" s="74">
        <f t="shared" si="3"/>
        <v>28</v>
      </c>
      <c r="B34" s="118" t="s">
        <v>72</v>
      </c>
      <c r="C34" s="119" t="s">
        <v>58</v>
      </c>
      <c r="D34" s="122" t="s">
        <v>26</v>
      </c>
      <c r="E34" s="62">
        <f t="shared" si="4"/>
        <v>4647</v>
      </c>
      <c r="F34" s="63">
        <v>606</v>
      </c>
      <c r="G34" s="64">
        <f t="shared" si="5"/>
        <v>1827</v>
      </c>
      <c r="H34" s="78"/>
      <c r="I34" s="78"/>
      <c r="J34" s="78">
        <v>1215</v>
      </c>
      <c r="K34" s="78">
        <v>612</v>
      </c>
      <c r="L34" s="66">
        <f t="shared" si="6"/>
        <v>2114</v>
      </c>
      <c r="M34" s="67">
        <f t="shared" si="7"/>
        <v>0</v>
      </c>
      <c r="N34" s="68">
        <f t="shared" si="8"/>
        <v>100</v>
      </c>
      <c r="O34" s="79"/>
      <c r="P34" s="80"/>
      <c r="Q34" s="80"/>
      <c r="R34" s="80"/>
      <c r="S34" s="80"/>
      <c r="T34" s="80"/>
      <c r="U34" s="72"/>
      <c r="V34" s="81"/>
      <c r="W34" s="80"/>
      <c r="X34" s="80"/>
      <c r="Y34" s="80"/>
      <c r="Z34" s="80"/>
      <c r="AA34" s="80"/>
      <c r="AB34" s="80">
        <v>451</v>
      </c>
      <c r="AC34" s="80"/>
      <c r="AD34" s="80">
        <v>450</v>
      </c>
      <c r="AE34" s="80">
        <v>305</v>
      </c>
      <c r="AF34" s="82">
        <v>908</v>
      </c>
      <c r="AG34" s="80">
        <v>301</v>
      </c>
      <c r="AH34" s="80"/>
      <c r="AI34" s="80"/>
      <c r="AJ34" s="80"/>
      <c r="AK34" s="80"/>
      <c r="AL34" s="80"/>
      <c r="AM34" s="80"/>
      <c r="AN34" s="80"/>
      <c r="AO34" s="80"/>
      <c r="AP34" s="80">
        <v>30</v>
      </c>
      <c r="AQ34" s="80"/>
      <c r="AR34" s="80"/>
      <c r="AS34" s="80"/>
      <c r="AT34" s="80">
        <v>40</v>
      </c>
      <c r="AU34" s="82"/>
      <c r="AV34" s="80">
        <v>30</v>
      </c>
      <c r="AW34" s="80"/>
      <c r="AX34" s="80"/>
      <c r="AY34" s="80"/>
      <c r="AZ34" s="80"/>
      <c r="BA34" s="82"/>
      <c r="BB34" s="80"/>
    </row>
    <row r="35" spans="1:54" s="87" customFormat="1" ht="15.75">
      <c r="A35" s="74">
        <f t="shared" si="3"/>
        <v>29</v>
      </c>
      <c r="B35" s="118" t="s">
        <v>77</v>
      </c>
      <c r="C35" s="119" t="s">
        <v>78</v>
      </c>
      <c r="D35" s="126" t="s">
        <v>26</v>
      </c>
      <c r="E35" s="62">
        <f t="shared" si="4"/>
        <v>3701</v>
      </c>
      <c r="F35" s="63">
        <v>606</v>
      </c>
      <c r="G35" s="64">
        <f t="shared" si="5"/>
        <v>900</v>
      </c>
      <c r="H35" s="78">
        <v>300</v>
      </c>
      <c r="I35" s="78">
        <v>600</v>
      </c>
      <c r="J35" s="78"/>
      <c r="K35" s="78"/>
      <c r="L35" s="66">
        <f t="shared" si="6"/>
        <v>1965</v>
      </c>
      <c r="M35" s="67">
        <f t="shared" si="7"/>
        <v>0</v>
      </c>
      <c r="N35" s="68">
        <f t="shared" si="8"/>
        <v>230</v>
      </c>
      <c r="O35" s="79"/>
      <c r="P35" s="80"/>
      <c r="Q35" s="80"/>
      <c r="R35" s="80"/>
      <c r="S35" s="80"/>
      <c r="T35" s="80"/>
      <c r="U35" s="72"/>
      <c r="V35" s="81"/>
      <c r="W35" s="80"/>
      <c r="X35" s="80"/>
      <c r="Y35" s="80"/>
      <c r="Z35" s="80"/>
      <c r="AA35" s="80"/>
      <c r="AB35" s="80">
        <v>452</v>
      </c>
      <c r="AC35" s="80"/>
      <c r="AD35" s="80"/>
      <c r="AE35" s="80">
        <v>606</v>
      </c>
      <c r="AF35" s="82">
        <v>302</v>
      </c>
      <c r="AG35" s="80">
        <v>605</v>
      </c>
      <c r="AH35" s="80"/>
      <c r="AI35" s="80"/>
      <c r="AJ35" s="80"/>
      <c r="AK35" s="80"/>
      <c r="AL35" s="80"/>
      <c r="AM35" s="80"/>
      <c r="AN35" s="80"/>
      <c r="AO35" s="80"/>
      <c r="AP35" s="80">
        <v>30</v>
      </c>
      <c r="AQ35" s="80">
        <v>20</v>
      </c>
      <c r="AR35" s="80">
        <v>40</v>
      </c>
      <c r="AS35" s="80">
        <v>40</v>
      </c>
      <c r="AT35" s="80">
        <v>40</v>
      </c>
      <c r="AU35" s="82">
        <v>30</v>
      </c>
      <c r="AV35" s="80">
        <v>30</v>
      </c>
      <c r="AW35" s="80"/>
      <c r="AX35" s="80"/>
      <c r="AY35" s="80"/>
      <c r="AZ35" s="80"/>
      <c r="BA35" s="82"/>
      <c r="BB35" s="80"/>
    </row>
    <row r="36" spans="1:54" s="87" customFormat="1" ht="15.75">
      <c r="A36" s="74">
        <f t="shared" si="3"/>
        <v>30</v>
      </c>
      <c r="B36" s="123" t="s">
        <v>135</v>
      </c>
      <c r="C36" s="124" t="s">
        <v>131</v>
      </c>
      <c r="D36" s="120" t="s">
        <v>28</v>
      </c>
      <c r="E36" s="62">
        <f t="shared" si="4"/>
        <v>3585</v>
      </c>
      <c r="F36" s="63"/>
      <c r="G36" s="64">
        <f t="shared" si="5"/>
        <v>906</v>
      </c>
      <c r="H36" s="78"/>
      <c r="I36" s="78"/>
      <c r="J36" s="78">
        <v>906</v>
      </c>
      <c r="K36" s="78"/>
      <c r="L36" s="66">
        <f t="shared" si="6"/>
        <v>2119</v>
      </c>
      <c r="M36" s="67">
        <f t="shared" si="7"/>
        <v>460</v>
      </c>
      <c r="N36" s="68">
        <f t="shared" si="8"/>
        <v>100</v>
      </c>
      <c r="O36" s="79"/>
      <c r="P36" s="80">
        <v>305</v>
      </c>
      <c r="Q36" s="80">
        <v>606</v>
      </c>
      <c r="R36" s="80">
        <v>1208</v>
      </c>
      <c r="S36" s="80"/>
      <c r="T36" s="80"/>
      <c r="U36" s="72"/>
      <c r="V36" s="81"/>
      <c r="W36" s="80"/>
      <c r="X36" s="80"/>
      <c r="Y36" s="80"/>
      <c r="Z36" s="80"/>
      <c r="AA36" s="80"/>
      <c r="AB36" s="80"/>
      <c r="AC36" s="80"/>
      <c r="AD36" s="80"/>
      <c r="AE36" s="80"/>
      <c r="AF36" s="82"/>
      <c r="AG36" s="80"/>
      <c r="AH36" s="80"/>
      <c r="AI36" s="80"/>
      <c r="AJ36" s="80"/>
      <c r="AK36" s="80"/>
      <c r="AL36" s="80"/>
      <c r="AM36" s="80"/>
      <c r="AN36" s="80"/>
      <c r="AO36" s="80"/>
      <c r="AP36" s="80">
        <v>10</v>
      </c>
      <c r="AQ36" s="80">
        <v>30</v>
      </c>
      <c r="AR36" s="80">
        <v>20</v>
      </c>
      <c r="AS36" s="80">
        <v>20</v>
      </c>
      <c r="AT36" s="80"/>
      <c r="AU36" s="82"/>
      <c r="AV36" s="80">
        <v>20</v>
      </c>
      <c r="AW36" s="80"/>
      <c r="AX36" s="80"/>
      <c r="AY36" s="80"/>
      <c r="AZ36" s="80">
        <v>460</v>
      </c>
      <c r="BA36" s="82"/>
      <c r="BB36" s="80"/>
    </row>
    <row r="37" spans="1:54" s="87" customFormat="1" ht="15.75">
      <c r="A37" s="74">
        <f t="shared" si="3"/>
        <v>31</v>
      </c>
      <c r="B37" s="118" t="s">
        <v>100</v>
      </c>
      <c r="C37" s="119" t="s">
        <v>119</v>
      </c>
      <c r="D37" s="125" t="s">
        <v>28</v>
      </c>
      <c r="E37" s="62">
        <f t="shared" si="4"/>
        <v>3563</v>
      </c>
      <c r="F37" s="63"/>
      <c r="G37" s="64">
        <f t="shared" si="5"/>
        <v>915</v>
      </c>
      <c r="H37" s="78">
        <v>915</v>
      </c>
      <c r="I37" s="78"/>
      <c r="J37" s="78"/>
      <c r="K37" s="78"/>
      <c r="L37" s="66">
        <f t="shared" si="6"/>
        <v>2258</v>
      </c>
      <c r="M37" s="67">
        <f t="shared" si="7"/>
        <v>0</v>
      </c>
      <c r="N37" s="68">
        <f t="shared" si="8"/>
        <v>390</v>
      </c>
      <c r="O37" s="79"/>
      <c r="P37" s="80"/>
      <c r="Q37" s="80"/>
      <c r="R37" s="80"/>
      <c r="S37" s="80">
        <v>2258</v>
      </c>
      <c r="T37" s="80"/>
      <c r="U37" s="72"/>
      <c r="V37" s="81"/>
      <c r="W37" s="80"/>
      <c r="X37" s="80"/>
      <c r="Y37" s="80"/>
      <c r="Z37" s="80"/>
      <c r="AA37" s="80"/>
      <c r="AB37" s="80"/>
      <c r="AC37" s="80"/>
      <c r="AD37" s="80"/>
      <c r="AE37" s="80"/>
      <c r="AF37" s="82"/>
      <c r="AG37" s="80"/>
      <c r="AH37" s="80"/>
      <c r="AI37" s="80"/>
      <c r="AJ37" s="80"/>
      <c r="AK37" s="80"/>
      <c r="AL37" s="80"/>
      <c r="AM37" s="80"/>
      <c r="AN37" s="80"/>
      <c r="AO37" s="80"/>
      <c r="AP37" s="80">
        <v>30</v>
      </c>
      <c r="AQ37" s="80">
        <v>50</v>
      </c>
      <c r="AR37" s="80">
        <v>90</v>
      </c>
      <c r="AS37" s="80">
        <v>50</v>
      </c>
      <c r="AT37" s="80">
        <v>50</v>
      </c>
      <c r="AU37" s="82">
        <v>70</v>
      </c>
      <c r="AV37" s="80">
        <v>50</v>
      </c>
      <c r="AW37" s="80"/>
      <c r="AX37" s="80"/>
      <c r="AY37" s="80"/>
      <c r="AZ37" s="80"/>
      <c r="BA37" s="82"/>
      <c r="BB37" s="80"/>
    </row>
    <row r="38" spans="1:54" s="87" customFormat="1" ht="15.75">
      <c r="A38" s="74">
        <f t="shared" si="3"/>
        <v>32</v>
      </c>
      <c r="B38" s="118" t="s">
        <v>228</v>
      </c>
      <c r="C38" s="119" t="s">
        <v>151</v>
      </c>
      <c r="D38" s="121" t="s">
        <v>229</v>
      </c>
      <c r="E38" s="62">
        <f t="shared" si="4"/>
        <v>3430</v>
      </c>
      <c r="F38" s="63"/>
      <c r="G38" s="64">
        <f t="shared" si="5"/>
        <v>1227</v>
      </c>
      <c r="H38" s="78">
        <v>1227</v>
      </c>
      <c r="I38" s="78"/>
      <c r="J38" s="78"/>
      <c r="K38" s="78"/>
      <c r="L38" s="66">
        <f t="shared" si="6"/>
        <v>1366</v>
      </c>
      <c r="M38" s="67">
        <f t="shared" si="7"/>
        <v>837</v>
      </c>
      <c r="N38" s="68">
        <f t="shared" si="8"/>
        <v>0</v>
      </c>
      <c r="O38" s="79"/>
      <c r="P38" s="80">
        <v>307</v>
      </c>
      <c r="Q38" s="80">
        <v>453</v>
      </c>
      <c r="R38" s="80">
        <v>606</v>
      </c>
      <c r="S38" s="80"/>
      <c r="T38" s="80"/>
      <c r="U38" s="72"/>
      <c r="V38" s="81"/>
      <c r="W38" s="80"/>
      <c r="X38" s="80"/>
      <c r="Y38" s="80"/>
      <c r="Z38" s="80"/>
      <c r="AA38" s="80"/>
      <c r="AB38" s="80"/>
      <c r="AC38" s="80"/>
      <c r="AD38" s="80"/>
      <c r="AE38" s="80"/>
      <c r="AF38" s="82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2"/>
      <c r="AV38" s="80"/>
      <c r="AW38" s="80"/>
      <c r="AX38" s="80"/>
      <c r="AY38" s="80"/>
      <c r="AZ38" s="80">
        <v>837</v>
      </c>
      <c r="BA38" s="82"/>
      <c r="BB38" s="80"/>
    </row>
    <row r="39" spans="1:54" s="87" customFormat="1" ht="15.75">
      <c r="A39" s="74">
        <f t="shared" si="3"/>
        <v>33</v>
      </c>
      <c r="B39" s="123" t="s">
        <v>156</v>
      </c>
      <c r="C39" s="124" t="s">
        <v>151</v>
      </c>
      <c r="D39" s="122" t="s">
        <v>28</v>
      </c>
      <c r="E39" s="62">
        <f aca="true" t="shared" si="9" ref="E39:E70">F39+G39+L39+M39+N39</f>
        <v>3256</v>
      </c>
      <c r="F39" s="63">
        <v>924</v>
      </c>
      <c r="G39" s="64">
        <f aca="true" t="shared" si="10" ref="G39:G70">IF(COUNT(H39:K39)&lt;1,0,LARGE(H39:K39,1))+IF(COUNT(H39:K39)&lt;2,0,LARGE(H39:K39,2))+IF(COUNT(H39:K39)&lt;3,0,LARGE(H39:K39,3))</f>
        <v>1518</v>
      </c>
      <c r="H39" s="78">
        <v>303</v>
      </c>
      <c r="I39" s="78"/>
      <c r="J39" s="78">
        <v>915</v>
      </c>
      <c r="K39" s="78">
        <v>300</v>
      </c>
      <c r="L39" s="66">
        <f aca="true" t="shared" si="11" ref="L39:L70">IF(COUNT(P39:AM39)&lt;1,0,LARGE(P39:AM39,1))+IF(COUNT(P39:AM39)&lt;2,0,LARGE(P39:AM39,2))+IF(COUNT(P39:AM39)&lt;3,0,LARGE(P39:AM39,3))+IF(COUNT(P39:AM39)&lt;4,0,LARGE(P39:AM39,4))</f>
        <v>754</v>
      </c>
      <c r="M39" s="67">
        <f aca="true" t="shared" si="12" ref="M39:M63">IF(COUNT(AZ39:BB39)&lt;1,0,LARGE(AZ39:BB39,1))+IF(COUNT(AZ39:BB39)&lt;2,0,LARGE(AZ39:BB39,2))</f>
        <v>0</v>
      </c>
      <c r="N39" s="68">
        <f aca="true" t="shared" si="13" ref="N39:N63">SUM(AN39:AV39)</f>
        <v>60</v>
      </c>
      <c r="O39" s="79"/>
      <c r="P39" s="80"/>
      <c r="Q39" s="80"/>
      <c r="R39" s="80"/>
      <c r="S39" s="80">
        <v>302</v>
      </c>
      <c r="T39" s="80">
        <v>452</v>
      </c>
      <c r="U39" s="72"/>
      <c r="V39" s="81"/>
      <c r="W39" s="80"/>
      <c r="X39" s="80"/>
      <c r="Y39" s="80"/>
      <c r="Z39" s="80"/>
      <c r="AA39" s="80"/>
      <c r="AB39" s="80"/>
      <c r="AC39" s="80"/>
      <c r="AD39" s="80"/>
      <c r="AE39" s="80"/>
      <c r="AF39" s="82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>
        <v>30</v>
      </c>
      <c r="AT39" s="80"/>
      <c r="AU39" s="82"/>
      <c r="AV39" s="80">
        <v>30</v>
      </c>
      <c r="AW39" s="80"/>
      <c r="AX39" s="80"/>
      <c r="AY39" s="80"/>
      <c r="AZ39" s="80"/>
      <c r="BA39" s="82"/>
      <c r="BB39" s="80"/>
    </row>
    <row r="40" spans="1:54" s="87" customFormat="1" ht="15.75">
      <c r="A40" s="74">
        <f t="shared" si="3"/>
        <v>34</v>
      </c>
      <c r="B40" s="83" t="s">
        <v>184</v>
      </c>
      <c r="C40" s="96" t="s">
        <v>185</v>
      </c>
      <c r="D40" s="77" t="s">
        <v>186</v>
      </c>
      <c r="E40" s="62">
        <f t="shared" si="9"/>
        <v>3018</v>
      </c>
      <c r="F40" s="63">
        <v>906</v>
      </c>
      <c r="G40" s="64">
        <f t="shared" si="10"/>
        <v>0</v>
      </c>
      <c r="H40" s="78"/>
      <c r="I40" s="78"/>
      <c r="J40" s="78"/>
      <c r="K40" s="78"/>
      <c r="L40" s="66">
        <f t="shared" si="11"/>
        <v>2112</v>
      </c>
      <c r="M40" s="67">
        <f t="shared" si="12"/>
        <v>0</v>
      </c>
      <c r="N40" s="68">
        <f t="shared" si="13"/>
        <v>0</v>
      </c>
      <c r="O40" s="79"/>
      <c r="P40" s="80"/>
      <c r="Q40" s="80"/>
      <c r="R40" s="80"/>
      <c r="S40" s="80"/>
      <c r="T40" s="80"/>
      <c r="U40" s="72"/>
      <c r="V40" s="81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80"/>
      <c r="AH40" s="80">
        <v>300</v>
      </c>
      <c r="AI40" s="80">
        <v>1208</v>
      </c>
      <c r="AJ40" s="80"/>
      <c r="AK40" s="80">
        <v>604</v>
      </c>
      <c r="AL40" s="80"/>
      <c r="AM40" s="80"/>
      <c r="AN40" s="80"/>
      <c r="AO40" s="80"/>
      <c r="AP40" s="80"/>
      <c r="AQ40" s="80"/>
      <c r="AR40" s="80"/>
      <c r="AS40" s="80"/>
      <c r="AT40" s="80"/>
      <c r="AU40" s="82"/>
      <c r="AV40" s="80"/>
      <c r="AW40" s="80"/>
      <c r="AX40" s="80"/>
      <c r="AY40" s="80"/>
      <c r="AZ40" s="80"/>
      <c r="BA40" s="82"/>
      <c r="BB40" s="80"/>
    </row>
    <row r="41" spans="1:54" s="87" customFormat="1" ht="15.75">
      <c r="A41" s="74">
        <f t="shared" si="3"/>
        <v>35</v>
      </c>
      <c r="B41" s="75" t="s">
        <v>59</v>
      </c>
      <c r="C41" s="96" t="s">
        <v>60</v>
      </c>
      <c r="D41" s="107" t="s">
        <v>26</v>
      </c>
      <c r="E41" s="62">
        <f t="shared" si="9"/>
        <v>2857</v>
      </c>
      <c r="F41" s="63">
        <v>300</v>
      </c>
      <c r="G41" s="64">
        <f t="shared" si="10"/>
        <v>912</v>
      </c>
      <c r="H41" s="104"/>
      <c r="I41" s="104"/>
      <c r="J41" s="104">
        <v>912</v>
      </c>
      <c r="K41" s="104"/>
      <c r="L41" s="66">
        <f t="shared" si="11"/>
        <v>1515</v>
      </c>
      <c r="M41" s="67">
        <f t="shared" si="12"/>
        <v>0</v>
      </c>
      <c r="N41" s="68">
        <f t="shared" si="13"/>
        <v>130</v>
      </c>
      <c r="O41" s="105"/>
      <c r="P41" s="101"/>
      <c r="Q41" s="101"/>
      <c r="R41" s="101"/>
      <c r="S41" s="101"/>
      <c r="T41" s="101"/>
      <c r="U41" s="72"/>
      <c r="V41" s="106"/>
      <c r="W41" s="101"/>
      <c r="X41" s="101"/>
      <c r="Y41" s="101"/>
      <c r="Z41" s="101"/>
      <c r="AA41" s="101"/>
      <c r="AB41" s="101">
        <v>301</v>
      </c>
      <c r="AC41" s="101">
        <v>453</v>
      </c>
      <c r="AD41" s="101"/>
      <c r="AE41" s="101"/>
      <c r="AF41" s="101">
        <v>307</v>
      </c>
      <c r="AG41" s="101">
        <v>454</v>
      </c>
      <c r="AH41" s="101"/>
      <c r="AI41" s="101"/>
      <c r="AJ41" s="101"/>
      <c r="AK41" s="101"/>
      <c r="AL41" s="101"/>
      <c r="AM41" s="101"/>
      <c r="AN41" s="80"/>
      <c r="AO41" s="80"/>
      <c r="AP41" s="80">
        <v>10</v>
      </c>
      <c r="AQ41" s="80"/>
      <c r="AR41" s="80">
        <v>30</v>
      </c>
      <c r="AS41" s="80">
        <v>20</v>
      </c>
      <c r="AT41" s="80">
        <v>40</v>
      </c>
      <c r="AU41" s="82"/>
      <c r="AV41" s="80">
        <v>30</v>
      </c>
      <c r="AW41" s="101"/>
      <c r="AX41" s="101"/>
      <c r="AY41" s="101"/>
      <c r="AZ41" s="101"/>
      <c r="BA41" s="101"/>
      <c r="BB41" s="101"/>
    </row>
    <row r="42" spans="1:54" s="87" customFormat="1" ht="15.75">
      <c r="A42" s="74">
        <f t="shared" si="3"/>
        <v>36</v>
      </c>
      <c r="B42" s="118" t="s">
        <v>102</v>
      </c>
      <c r="C42" s="119" t="s">
        <v>57</v>
      </c>
      <c r="D42" s="121" t="s">
        <v>26</v>
      </c>
      <c r="E42" s="62">
        <f t="shared" si="9"/>
        <v>2787</v>
      </c>
      <c r="F42" s="63">
        <v>615</v>
      </c>
      <c r="G42" s="64">
        <f t="shared" si="10"/>
        <v>900</v>
      </c>
      <c r="H42" s="104"/>
      <c r="I42" s="104"/>
      <c r="J42" s="104">
        <v>600</v>
      </c>
      <c r="K42" s="104">
        <v>300</v>
      </c>
      <c r="L42" s="66">
        <f t="shared" si="11"/>
        <v>1222</v>
      </c>
      <c r="M42" s="67">
        <f t="shared" si="12"/>
        <v>0</v>
      </c>
      <c r="N42" s="68">
        <f t="shared" si="13"/>
        <v>50</v>
      </c>
      <c r="O42" s="105"/>
      <c r="P42" s="101"/>
      <c r="Q42" s="101"/>
      <c r="R42" s="101"/>
      <c r="S42" s="101"/>
      <c r="T42" s="101"/>
      <c r="U42" s="72"/>
      <c r="V42" s="106"/>
      <c r="W42" s="101"/>
      <c r="X42" s="101"/>
      <c r="Y42" s="101"/>
      <c r="Z42" s="101"/>
      <c r="AA42" s="101"/>
      <c r="AB42" s="101"/>
      <c r="AC42" s="101"/>
      <c r="AD42" s="101">
        <v>458</v>
      </c>
      <c r="AE42" s="101">
        <v>457</v>
      </c>
      <c r="AF42" s="102">
        <v>307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>
        <v>20</v>
      </c>
      <c r="AU42" s="102"/>
      <c r="AV42" s="101">
        <v>30</v>
      </c>
      <c r="AW42" s="101"/>
      <c r="AX42" s="101"/>
      <c r="AY42" s="101"/>
      <c r="AZ42" s="101"/>
      <c r="BA42" s="102"/>
      <c r="BB42" s="101"/>
    </row>
    <row r="43" spans="1:54" s="87" customFormat="1" ht="15.75">
      <c r="A43" s="74">
        <f t="shared" si="3"/>
        <v>37</v>
      </c>
      <c r="B43" s="123" t="s">
        <v>227</v>
      </c>
      <c r="C43" s="124" t="s">
        <v>74</v>
      </c>
      <c r="D43" s="121" t="s">
        <v>130</v>
      </c>
      <c r="E43" s="62">
        <f t="shared" si="9"/>
        <v>2731</v>
      </c>
      <c r="F43" s="63">
        <v>606</v>
      </c>
      <c r="G43" s="64">
        <f t="shared" si="10"/>
        <v>606</v>
      </c>
      <c r="H43" s="78">
        <v>606</v>
      </c>
      <c r="I43" s="78"/>
      <c r="J43" s="78"/>
      <c r="K43" s="78"/>
      <c r="L43" s="66">
        <f t="shared" si="11"/>
        <v>1519</v>
      </c>
      <c r="M43" s="67">
        <f t="shared" si="12"/>
        <v>0</v>
      </c>
      <c r="N43" s="68">
        <f t="shared" si="13"/>
        <v>0</v>
      </c>
      <c r="O43" s="79"/>
      <c r="P43" s="80">
        <v>913</v>
      </c>
      <c r="Q43" s="80"/>
      <c r="R43" s="80">
        <v>606</v>
      </c>
      <c r="S43" s="80"/>
      <c r="T43" s="80"/>
      <c r="U43" s="72"/>
      <c r="V43" s="81"/>
      <c r="W43" s="80"/>
      <c r="X43" s="80"/>
      <c r="Y43" s="80"/>
      <c r="Z43" s="80"/>
      <c r="AA43" s="80"/>
      <c r="AB43" s="80"/>
      <c r="AC43" s="80"/>
      <c r="AD43" s="80"/>
      <c r="AE43" s="80"/>
      <c r="AF43" s="82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2"/>
      <c r="AV43" s="80"/>
      <c r="AW43" s="80"/>
      <c r="AX43" s="80"/>
      <c r="AY43" s="80"/>
      <c r="AZ43" s="80"/>
      <c r="BA43" s="82"/>
      <c r="BB43" s="80"/>
    </row>
    <row r="44" spans="1:54" s="87" customFormat="1" ht="15.75">
      <c r="A44" s="74">
        <f t="shared" si="3"/>
        <v>38</v>
      </c>
      <c r="B44" s="123" t="s">
        <v>99</v>
      </c>
      <c r="C44" s="124" t="s">
        <v>126</v>
      </c>
      <c r="D44" s="125" t="s">
        <v>26</v>
      </c>
      <c r="E44" s="62">
        <f t="shared" si="9"/>
        <v>2681</v>
      </c>
      <c r="F44" s="63">
        <v>2451</v>
      </c>
      <c r="G44" s="64">
        <f t="shared" si="10"/>
        <v>0</v>
      </c>
      <c r="H44" s="78"/>
      <c r="I44" s="78"/>
      <c r="J44" s="78"/>
      <c r="K44" s="78"/>
      <c r="L44" s="66">
        <f t="shared" si="11"/>
        <v>0</v>
      </c>
      <c r="M44" s="67">
        <f t="shared" si="12"/>
        <v>0</v>
      </c>
      <c r="N44" s="68">
        <f t="shared" si="13"/>
        <v>230</v>
      </c>
      <c r="O44" s="79"/>
      <c r="P44" s="80"/>
      <c r="Q44" s="80"/>
      <c r="R44" s="80"/>
      <c r="S44" s="80"/>
      <c r="T44" s="80"/>
      <c r="U44" s="72"/>
      <c r="V44" s="81"/>
      <c r="W44" s="80"/>
      <c r="X44" s="80"/>
      <c r="Y44" s="80"/>
      <c r="Z44" s="80"/>
      <c r="AA44" s="80"/>
      <c r="AB44" s="80"/>
      <c r="AC44" s="80"/>
      <c r="AD44" s="80"/>
      <c r="AE44" s="80"/>
      <c r="AF44" s="82"/>
      <c r="AG44" s="80"/>
      <c r="AH44" s="80"/>
      <c r="AI44" s="80"/>
      <c r="AJ44" s="80"/>
      <c r="AK44" s="80"/>
      <c r="AL44" s="80"/>
      <c r="AM44" s="80"/>
      <c r="AN44" s="80"/>
      <c r="AO44" s="80"/>
      <c r="AP44" s="80">
        <v>40</v>
      </c>
      <c r="AQ44" s="80">
        <v>40</v>
      </c>
      <c r="AR44" s="80">
        <v>30</v>
      </c>
      <c r="AS44" s="80">
        <v>30</v>
      </c>
      <c r="AT44" s="80"/>
      <c r="AU44" s="82">
        <v>40</v>
      </c>
      <c r="AV44" s="80">
        <v>50</v>
      </c>
      <c r="AW44" s="80"/>
      <c r="AX44" s="80"/>
      <c r="AY44" s="80"/>
      <c r="AZ44" s="80"/>
      <c r="BA44" s="82"/>
      <c r="BB44" s="80"/>
    </row>
    <row r="45" spans="1:54" s="87" customFormat="1" ht="15.75">
      <c r="A45" s="74">
        <f t="shared" si="3"/>
        <v>39</v>
      </c>
      <c r="B45" s="118" t="s">
        <v>203</v>
      </c>
      <c r="C45" s="119" t="s">
        <v>204</v>
      </c>
      <c r="D45" s="121" t="s">
        <v>38</v>
      </c>
      <c r="E45" s="62">
        <f t="shared" si="9"/>
        <v>2648</v>
      </c>
      <c r="F45" s="63">
        <v>600</v>
      </c>
      <c r="G45" s="64">
        <f t="shared" si="10"/>
        <v>0</v>
      </c>
      <c r="H45" s="78"/>
      <c r="I45" s="78"/>
      <c r="J45" s="78"/>
      <c r="K45" s="78"/>
      <c r="L45" s="66">
        <f t="shared" si="11"/>
        <v>1968</v>
      </c>
      <c r="M45" s="67">
        <f t="shared" si="12"/>
        <v>0</v>
      </c>
      <c r="N45" s="68">
        <f t="shared" si="13"/>
        <v>80</v>
      </c>
      <c r="O45" s="79"/>
      <c r="P45" s="80"/>
      <c r="Q45" s="80"/>
      <c r="R45" s="80"/>
      <c r="S45" s="80"/>
      <c r="T45" s="80"/>
      <c r="U45" s="72"/>
      <c r="V45" s="81">
        <v>303</v>
      </c>
      <c r="W45" s="80">
        <v>758</v>
      </c>
      <c r="X45" s="80">
        <v>907</v>
      </c>
      <c r="Y45" s="80"/>
      <c r="Z45" s="80"/>
      <c r="AA45" s="80"/>
      <c r="AB45" s="80"/>
      <c r="AC45" s="80"/>
      <c r="AD45" s="80"/>
      <c r="AE45" s="80"/>
      <c r="AF45" s="82"/>
      <c r="AG45" s="80"/>
      <c r="AH45" s="80"/>
      <c r="AI45" s="80"/>
      <c r="AJ45" s="80"/>
      <c r="AK45" s="80"/>
      <c r="AL45" s="80"/>
      <c r="AM45" s="80"/>
      <c r="AN45" s="80"/>
      <c r="AO45" s="80"/>
      <c r="AP45" s="80">
        <v>30</v>
      </c>
      <c r="AQ45" s="80">
        <v>30</v>
      </c>
      <c r="AR45" s="80">
        <v>20</v>
      </c>
      <c r="AS45" s="80"/>
      <c r="AT45" s="80"/>
      <c r="AU45" s="82"/>
      <c r="AV45" s="80"/>
      <c r="AW45" s="101"/>
      <c r="AX45" s="101"/>
      <c r="AY45" s="101"/>
      <c r="AZ45" s="101"/>
      <c r="BA45" s="101"/>
      <c r="BB45" s="101"/>
    </row>
    <row r="46" spans="1:54" s="87" customFormat="1" ht="15.75">
      <c r="A46" s="74">
        <f t="shared" si="3"/>
        <v>40</v>
      </c>
      <c r="B46" s="83" t="s">
        <v>182</v>
      </c>
      <c r="C46" s="76" t="s">
        <v>183</v>
      </c>
      <c r="D46" s="77" t="s">
        <v>26</v>
      </c>
      <c r="E46" s="62">
        <f t="shared" si="9"/>
        <v>2517</v>
      </c>
      <c r="F46" s="63">
        <v>603</v>
      </c>
      <c r="G46" s="64">
        <f t="shared" si="10"/>
        <v>1224</v>
      </c>
      <c r="H46" s="78"/>
      <c r="I46" s="78">
        <v>1224</v>
      </c>
      <c r="J46" s="78"/>
      <c r="K46" s="78"/>
      <c r="L46" s="66">
        <f t="shared" si="11"/>
        <v>610</v>
      </c>
      <c r="M46" s="67">
        <f t="shared" si="12"/>
        <v>0</v>
      </c>
      <c r="N46" s="68">
        <f t="shared" si="13"/>
        <v>80</v>
      </c>
      <c r="O46" s="79"/>
      <c r="P46" s="80"/>
      <c r="Q46" s="80"/>
      <c r="R46" s="80"/>
      <c r="S46" s="80"/>
      <c r="T46" s="80"/>
      <c r="U46" s="72"/>
      <c r="V46" s="81"/>
      <c r="W46" s="80"/>
      <c r="X46" s="80"/>
      <c r="Y46" s="80"/>
      <c r="Z46" s="80"/>
      <c r="AA46" s="80"/>
      <c r="AB46" s="80"/>
      <c r="AC46" s="80"/>
      <c r="AD46" s="80">
        <v>306</v>
      </c>
      <c r="AE46" s="80">
        <v>304</v>
      </c>
      <c r="AF46" s="82"/>
      <c r="AG46" s="80"/>
      <c r="AH46" s="80"/>
      <c r="AI46" s="80"/>
      <c r="AJ46" s="80"/>
      <c r="AK46" s="80"/>
      <c r="AL46" s="80"/>
      <c r="AM46" s="80"/>
      <c r="AN46" s="80"/>
      <c r="AO46" s="80"/>
      <c r="AP46" s="80">
        <v>40</v>
      </c>
      <c r="AQ46" s="80"/>
      <c r="AR46" s="80"/>
      <c r="AS46" s="80">
        <v>20</v>
      </c>
      <c r="AT46" s="80"/>
      <c r="AU46" s="82">
        <v>20</v>
      </c>
      <c r="AV46" s="80"/>
      <c r="AW46" s="80"/>
      <c r="AX46" s="80"/>
      <c r="AY46" s="80"/>
      <c r="AZ46" s="80"/>
      <c r="BA46" s="82"/>
      <c r="BB46" s="80"/>
    </row>
    <row r="47" spans="1:54" s="87" customFormat="1" ht="15.75">
      <c r="A47" s="74">
        <f t="shared" si="3"/>
        <v>41</v>
      </c>
      <c r="B47" s="118" t="s">
        <v>112</v>
      </c>
      <c r="C47" s="119" t="s">
        <v>113</v>
      </c>
      <c r="D47" s="121" t="s">
        <v>24</v>
      </c>
      <c r="E47" s="62">
        <f t="shared" si="9"/>
        <v>2448</v>
      </c>
      <c r="F47" s="63">
        <v>1227</v>
      </c>
      <c r="G47" s="64">
        <f t="shared" si="10"/>
        <v>921</v>
      </c>
      <c r="H47" s="78">
        <v>921</v>
      </c>
      <c r="I47" s="78"/>
      <c r="J47" s="78"/>
      <c r="K47" s="78"/>
      <c r="L47" s="66">
        <f t="shared" si="11"/>
        <v>300</v>
      </c>
      <c r="M47" s="67">
        <f t="shared" si="12"/>
        <v>0</v>
      </c>
      <c r="N47" s="68">
        <f t="shared" si="13"/>
        <v>0</v>
      </c>
      <c r="O47" s="79"/>
      <c r="P47" s="80"/>
      <c r="Q47" s="80"/>
      <c r="R47" s="80"/>
      <c r="S47" s="80"/>
      <c r="T47" s="80"/>
      <c r="U47" s="72"/>
      <c r="V47" s="81"/>
      <c r="W47" s="80"/>
      <c r="X47" s="80"/>
      <c r="Y47" s="80"/>
      <c r="Z47" s="80"/>
      <c r="AA47" s="80"/>
      <c r="AB47" s="80"/>
      <c r="AC47" s="80"/>
      <c r="AD47" s="80"/>
      <c r="AE47" s="80"/>
      <c r="AF47" s="82"/>
      <c r="AG47" s="80"/>
      <c r="AH47" s="80"/>
      <c r="AI47" s="80"/>
      <c r="AJ47" s="80"/>
      <c r="AK47" s="80"/>
      <c r="AL47" s="80">
        <v>300</v>
      </c>
      <c r="AM47" s="80"/>
      <c r="AN47" s="80"/>
      <c r="AO47" s="80"/>
      <c r="AP47" s="80"/>
      <c r="AQ47" s="80"/>
      <c r="AR47" s="80"/>
      <c r="AS47" s="80"/>
      <c r="AT47" s="80"/>
      <c r="AU47" s="82"/>
      <c r="AV47" s="80"/>
      <c r="AW47" s="80"/>
      <c r="AX47" s="80"/>
      <c r="AY47" s="80"/>
      <c r="AZ47" s="80"/>
      <c r="BA47" s="82"/>
      <c r="BB47" s="80"/>
    </row>
    <row r="48" spans="1:54" s="87" customFormat="1" ht="15.75">
      <c r="A48" s="74">
        <f t="shared" si="3"/>
        <v>42</v>
      </c>
      <c r="B48" s="123" t="s">
        <v>140</v>
      </c>
      <c r="C48" s="124" t="s">
        <v>131</v>
      </c>
      <c r="D48" s="122" t="s">
        <v>38</v>
      </c>
      <c r="E48" s="62">
        <f t="shared" si="9"/>
        <v>2394</v>
      </c>
      <c r="F48" s="63"/>
      <c r="G48" s="64">
        <f t="shared" si="10"/>
        <v>915</v>
      </c>
      <c r="H48" s="78"/>
      <c r="I48" s="78">
        <v>615</v>
      </c>
      <c r="J48" s="78"/>
      <c r="K48" s="78">
        <v>300</v>
      </c>
      <c r="L48" s="66">
        <f t="shared" si="11"/>
        <v>1207</v>
      </c>
      <c r="M48" s="67">
        <f t="shared" si="12"/>
        <v>152</v>
      </c>
      <c r="N48" s="68">
        <f t="shared" si="13"/>
        <v>120</v>
      </c>
      <c r="O48" s="79"/>
      <c r="P48" s="80"/>
      <c r="Q48" s="80"/>
      <c r="R48" s="80"/>
      <c r="S48" s="80"/>
      <c r="T48" s="80"/>
      <c r="U48" s="72"/>
      <c r="V48" s="81"/>
      <c r="W48" s="80"/>
      <c r="X48" s="80">
        <v>300</v>
      </c>
      <c r="Y48" s="80">
        <v>455</v>
      </c>
      <c r="Z48" s="80">
        <v>152</v>
      </c>
      <c r="AA48" s="80">
        <v>300</v>
      </c>
      <c r="AB48" s="80"/>
      <c r="AC48" s="80"/>
      <c r="AD48" s="80"/>
      <c r="AE48" s="80"/>
      <c r="AF48" s="82"/>
      <c r="AG48" s="80"/>
      <c r="AH48" s="80"/>
      <c r="AI48" s="80"/>
      <c r="AJ48" s="80"/>
      <c r="AK48" s="80"/>
      <c r="AL48" s="80"/>
      <c r="AM48" s="80"/>
      <c r="AN48" s="80"/>
      <c r="AO48" s="80"/>
      <c r="AP48" s="80">
        <v>20</v>
      </c>
      <c r="AQ48" s="80">
        <v>10</v>
      </c>
      <c r="AR48" s="80"/>
      <c r="AS48" s="80">
        <v>10</v>
      </c>
      <c r="AT48" s="80">
        <v>10</v>
      </c>
      <c r="AU48" s="82">
        <v>30</v>
      </c>
      <c r="AV48" s="80">
        <v>40</v>
      </c>
      <c r="AW48" s="80"/>
      <c r="AX48" s="80"/>
      <c r="AY48" s="80"/>
      <c r="AZ48" s="80"/>
      <c r="BA48" s="82"/>
      <c r="BB48" s="80">
        <v>152</v>
      </c>
    </row>
    <row r="49" spans="1:54" s="87" customFormat="1" ht="15.75">
      <c r="A49" s="74">
        <f t="shared" si="3"/>
        <v>43</v>
      </c>
      <c r="B49" s="123" t="s">
        <v>81</v>
      </c>
      <c r="C49" s="124" t="s">
        <v>82</v>
      </c>
      <c r="D49" s="120" t="s">
        <v>26</v>
      </c>
      <c r="E49" s="62">
        <f t="shared" si="9"/>
        <v>2350</v>
      </c>
      <c r="F49" s="63">
        <v>303</v>
      </c>
      <c r="G49" s="64">
        <f t="shared" si="10"/>
        <v>809</v>
      </c>
      <c r="H49" s="78"/>
      <c r="I49" s="78">
        <v>200</v>
      </c>
      <c r="J49" s="78">
        <v>609</v>
      </c>
      <c r="K49" s="78"/>
      <c r="L49" s="66">
        <f t="shared" si="11"/>
        <v>1208</v>
      </c>
      <c r="M49" s="67">
        <f t="shared" si="12"/>
        <v>0</v>
      </c>
      <c r="N49" s="68">
        <f t="shared" si="13"/>
        <v>30</v>
      </c>
      <c r="O49" s="79"/>
      <c r="P49" s="80"/>
      <c r="Q49" s="80"/>
      <c r="R49" s="80"/>
      <c r="S49" s="80"/>
      <c r="T49" s="80"/>
      <c r="U49" s="72"/>
      <c r="V49" s="81"/>
      <c r="W49" s="80"/>
      <c r="X49" s="80"/>
      <c r="Y49" s="80"/>
      <c r="Z49" s="80"/>
      <c r="AA49" s="80"/>
      <c r="AB49" s="80"/>
      <c r="AC49" s="80"/>
      <c r="AD49" s="80">
        <v>300</v>
      </c>
      <c r="AE49" s="80"/>
      <c r="AF49" s="82">
        <v>606</v>
      </c>
      <c r="AG49" s="80">
        <v>302</v>
      </c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>
        <v>30</v>
      </c>
      <c r="AU49" s="82"/>
      <c r="AV49" s="80"/>
      <c r="AW49" s="80"/>
      <c r="AX49" s="80"/>
      <c r="AY49" s="80"/>
      <c r="AZ49" s="80"/>
      <c r="BA49" s="82"/>
      <c r="BB49" s="80"/>
    </row>
    <row r="50" spans="1:54" s="87" customFormat="1" ht="15.75">
      <c r="A50" s="74">
        <f t="shared" si="3"/>
        <v>44</v>
      </c>
      <c r="B50" s="118" t="s">
        <v>171</v>
      </c>
      <c r="C50" s="119" t="s">
        <v>172</v>
      </c>
      <c r="D50" s="121" t="s">
        <v>28</v>
      </c>
      <c r="E50" s="62">
        <f t="shared" si="9"/>
        <v>2348</v>
      </c>
      <c r="F50" s="63">
        <v>600</v>
      </c>
      <c r="G50" s="64">
        <f t="shared" si="10"/>
        <v>300</v>
      </c>
      <c r="H50" s="78">
        <v>300</v>
      </c>
      <c r="I50" s="78"/>
      <c r="J50" s="78"/>
      <c r="K50" s="78"/>
      <c r="L50" s="66">
        <f t="shared" si="11"/>
        <v>1358</v>
      </c>
      <c r="M50" s="67">
        <f t="shared" si="12"/>
        <v>0</v>
      </c>
      <c r="N50" s="68">
        <f t="shared" si="13"/>
        <v>90</v>
      </c>
      <c r="O50" s="79"/>
      <c r="P50" s="80">
        <v>452</v>
      </c>
      <c r="Q50" s="80">
        <v>606</v>
      </c>
      <c r="R50" s="80"/>
      <c r="S50" s="80">
        <v>300</v>
      </c>
      <c r="T50" s="80"/>
      <c r="U50" s="72"/>
      <c r="V50" s="81"/>
      <c r="W50" s="80"/>
      <c r="X50" s="80"/>
      <c r="Y50" s="80"/>
      <c r="Z50" s="80"/>
      <c r="AA50" s="80"/>
      <c r="AB50" s="80"/>
      <c r="AC50" s="80"/>
      <c r="AD50" s="80"/>
      <c r="AE50" s="80"/>
      <c r="AF50" s="82"/>
      <c r="AG50" s="80"/>
      <c r="AH50" s="80"/>
      <c r="AI50" s="80"/>
      <c r="AJ50" s="80"/>
      <c r="AK50" s="80"/>
      <c r="AL50" s="80"/>
      <c r="AM50" s="80"/>
      <c r="AN50" s="80"/>
      <c r="AO50" s="80"/>
      <c r="AP50" s="80">
        <v>30</v>
      </c>
      <c r="AQ50" s="80">
        <v>40</v>
      </c>
      <c r="AR50" s="80"/>
      <c r="AS50" s="80"/>
      <c r="AT50" s="80"/>
      <c r="AU50" s="82"/>
      <c r="AV50" s="80">
        <v>20</v>
      </c>
      <c r="AW50" s="80"/>
      <c r="AX50" s="80"/>
      <c r="AY50" s="80"/>
      <c r="AZ50" s="80"/>
      <c r="BA50" s="82"/>
      <c r="BB50" s="80"/>
    </row>
    <row r="51" spans="1:54" s="87" customFormat="1" ht="15.75">
      <c r="A51" s="74">
        <f t="shared" si="3"/>
        <v>45</v>
      </c>
      <c r="B51" s="118" t="s">
        <v>101</v>
      </c>
      <c r="C51" s="119" t="s">
        <v>111</v>
      </c>
      <c r="D51" s="120" t="s">
        <v>28</v>
      </c>
      <c r="E51" s="62">
        <f t="shared" si="9"/>
        <v>2302</v>
      </c>
      <c r="F51" s="63"/>
      <c r="G51" s="64">
        <f t="shared" si="10"/>
        <v>303</v>
      </c>
      <c r="H51" s="78">
        <v>303</v>
      </c>
      <c r="I51" s="78"/>
      <c r="J51" s="78"/>
      <c r="K51" s="78"/>
      <c r="L51" s="66">
        <f t="shared" si="11"/>
        <v>1207</v>
      </c>
      <c r="M51" s="67">
        <f t="shared" si="12"/>
        <v>612</v>
      </c>
      <c r="N51" s="68">
        <f t="shared" si="13"/>
        <v>180</v>
      </c>
      <c r="O51" s="79"/>
      <c r="P51" s="80"/>
      <c r="Q51" s="80">
        <v>906</v>
      </c>
      <c r="R51" s="80"/>
      <c r="S51" s="80">
        <v>301</v>
      </c>
      <c r="T51" s="80"/>
      <c r="U51" s="72"/>
      <c r="V51" s="81"/>
      <c r="W51" s="80"/>
      <c r="X51" s="80"/>
      <c r="Y51" s="80"/>
      <c r="Z51" s="80"/>
      <c r="AA51" s="80"/>
      <c r="AB51" s="80"/>
      <c r="AC51" s="80"/>
      <c r="AD51" s="80"/>
      <c r="AE51" s="80"/>
      <c r="AF51" s="82"/>
      <c r="AG51" s="80"/>
      <c r="AH51" s="80"/>
      <c r="AI51" s="80"/>
      <c r="AJ51" s="80"/>
      <c r="AK51" s="80"/>
      <c r="AL51" s="80"/>
      <c r="AM51" s="80"/>
      <c r="AN51" s="80"/>
      <c r="AO51" s="80"/>
      <c r="AP51" s="80">
        <v>30</v>
      </c>
      <c r="AQ51" s="80"/>
      <c r="AR51" s="80">
        <v>30</v>
      </c>
      <c r="AS51" s="80">
        <v>40</v>
      </c>
      <c r="AT51" s="80">
        <v>50</v>
      </c>
      <c r="AU51" s="82">
        <v>30</v>
      </c>
      <c r="AV51" s="80"/>
      <c r="AW51" s="80"/>
      <c r="AX51" s="80"/>
      <c r="AY51" s="80"/>
      <c r="AZ51" s="80">
        <v>612</v>
      </c>
      <c r="BA51" s="82"/>
      <c r="BB51" s="80"/>
    </row>
    <row r="52" spans="1:54" s="87" customFormat="1" ht="15.75">
      <c r="A52" s="74">
        <f t="shared" si="3"/>
        <v>46</v>
      </c>
      <c r="B52" s="118" t="s">
        <v>44</v>
      </c>
      <c r="C52" s="119" t="s">
        <v>45</v>
      </c>
      <c r="D52" s="126" t="s">
        <v>26</v>
      </c>
      <c r="E52" s="62">
        <f t="shared" si="9"/>
        <v>2152</v>
      </c>
      <c r="F52" s="63"/>
      <c r="G52" s="64">
        <f t="shared" si="10"/>
        <v>606</v>
      </c>
      <c r="H52" s="78"/>
      <c r="I52" s="78"/>
      <c r="J52" s="78"/>
      <c r="K52" s="78">
        <v>606</v>
      </c>
      <c r="L52" s="66">
        <f t="shared" si="11"/>
        <v>1356</v>
      </c>
      <c r="M52" s="67">
        <f t="shared" si="12"/>
        <v>0</v>
      </c>
      <c r="N52" s="68">
        <f t="shared" si="13"/>
        <v>190</v>
      </c>
      <c r="O52" s="79"/>
      <c r="P52" s="80"/>
      <c r="Q52" s="80"/>
      <c r="R52" s="80"/>
      <c r="S52" s="80"/>
      <c r="T52" s="80"/>
      <c r="U52" s="72"/>
      <c r="V52" s="81"/>
      <c r="W52" s="80"/>
      <c r="X52" s="80"/>
      <c r="Y52" s="80"/>
      <c r="Z52" s="80"/>
      <c r="AA52" s="80"/>
      <c r="AB52" s="80">
        <v>904</v>
      </c>
      <c r="AC52" s="80"/>
      <c r="AD52" s="80"/>
      <c r="AE52" s="80"/>
      <c r="AF52" s="82"/>
      <c r="AG52" s="80">
        <v>452</v>
      </c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>
        <v>30</v>
      </c>
      <c r="AT52" s="80">
        <v>80</v>
      </c>
      <c r="AU52" s="82">
        <v>30</v>
      </c>
      <c r="AV52" s="80">
        <v>50</v>
      </c>
      <c r="AW52" s="80"/>
      <c r="AX52" s="80"/>
      <c r="AY52" s="80"/>
      <c r="AZ52" s="80"/>
      <c r="BA52" s="82"/>
      <c r="BB52" s="80"/>
    </row>
    <row r="53" spans="1:54" s="87" customFormat="1" ht="15.75">
      <c r="A53" s="74">
        <f t="shared" si="3"/>
        <v>47</v>
      </c>
      <c r="B53" s="127" t="s">
        <v>135</v>
      </c>
      <c r="C53" s="132" t="s">
        <v>139</v>
      </c>
      <c r="D53" s="120" t="s">
        <v>28</v>
      </c>
      <c r="E53" s="62">
        <f t="shared" si="9"/>
        <v>2139</v>
      </c>
      <c r="F53" s="63"/>
      <c r="G53" s="64">
        <f t="shared" si="10"/>
        <v>2139</v>
      </c>
      <c r="H53" s="78"/>
      <c r="I53" s="78"/>
      <c r="J53" s="78">
        <v>2139</v>
      </c>
      <c r="K53" s="78"/>
      <c r="L53" s="66">
        <f t="shared" si="11"/>
        <v>0</v>
      </c>
      <c r="M53" s="67">
        <f t="shared" si="12"/>
        <v>0</v>
      </c>
      <c r="N53" s="68">
        <f t="shared" si="13"/>
        <v>0</v>
      </c>
      <c r="O53" s="79"/>
      <c r="P53" s="80"/>
      <c r="Q53" s="80"/>
      <c r="R53" s="80"/>
      <c r="S53" s="80"/>
      <c r="T53" s="80"/>
      <c r="U53" s="72"/>
      <c r="V53" s="81"/>
      <c r="W53" s="80"/>
      <c r="X53" s="80"/>
      <c r="Y53" s="80"/>
      <c r="Z53" s="80"/>
      <c r="AA53" s="80"/>
      <c r="AB53" s="80"/>
      <c r="AC53" s="80"/>
      <c r="AD53" s="80"/>
      <c r="AE53" s="80"/>
      <c r="AF53" s="82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2"/>
      <c r="AV53" s="80"/>
      <c r="AW53" s="80"/>
      <c r="AX53" s="80"/>
      <c r="AY53" s="80"/>
      <c r="AZ53" s="80"/>
      <c r="BA53" s="82"/>
      <c r="BB53" s="80"/>
    </row>
    <row r="54" spans="1:54" s="87" customFormat="1" ht="15.75">
      <c r="A54" s="74">
        <f t="shared" si="3"/>
        <v>48</v>
      </c>
      <c r="B54" s="118" t="s">
        <v>129</v>
      </c>
      <c r="C54" s="119" t="s">
        <v>74</v>
      </c>
      <c r="D54" s="121" t="s">
        <v>31</v>
      </c>
      <c r="E54" s="62">
        <f t="shared" si="9"/>
        <v>2005</v>
      </c>
      <c r="F54" s="63"/>
      <c r="G54" s="64">
        <f t="shared" si="10"/>
        <v>0</v>
      </c>
      <c r="H54" s="78"/>
      <c r="I54" s="78"/>
      <c r="J54" s="78"/>
      <c r="K54" s="78"/>
      <c r="L54" s="66">
        <f t="shared" si="11"/>
        <v>1815</v>
      </c>
      <c r="M54" s="67">
        <f t="shared" si="12"/>
        <v>0</v>
      </c>
      <c r="N54" s="68">
        <f t="shared" si="13"/>
        <v>190</v>
      </c>
      <c r="O54" s="79"/>
      <c r="P54" s="80"/>
      <c r="Q54" s="80"/>
      <c r="R54" s="80"/>
      <c r="S54" s="80"/>
      <c r="T54" s="80"/>
      <c r="U54" s="72"/>
      <c r="V54" s="81"/>
      <c r="W54" s="80"/>
      <c r="X54" s="80"/>
      <c r="Y54" s="80"/>
      <c r="Z54" s="80"/>
      <c r="AA54" s="80"/>
      <c r="AB54" s="80"/>
      <c r="AC54" s="80">
        <v>303</v>
      </c>
      <c r="AD54" s="80">
        <v>757</v>
      </c>
      <c r="AE54" s="80">
        <v>151</v>
      </c>
      <c r="AF54" s="82"/>
      <c r="AG54" s="80">
        <v>604</v>
      </c>
      <c r="AH54" s="80"/>
      <c r="AI54" s="80"/>
      <c r="AJ54" s="80"/>
      <c r="AK54" s="80"/>
      <c r="AL54" s="80"/>
      <c r="AM54" s="80"/>
      <c r="AN54" s="80"/>
      <c r="AO54" s="80"/>
      <c r="AP54" s="80">
        <v>30</v>
      </c>
      <c r="AQ54" s="80">
        <v>20</v>
      </c>
      <c r="AR54" s="80">
        <v>30</v>
      </c>
      <c r="AS54" s="80">
        <v>40</v>
      </c>
      <c r="AT54" s="80">
        <v>10</v>
      </c>
      <c r="AU54" s="82">
        <v>30</v>
      </c>
      <c r="AV54" s="80">
        <v>30</v>
      </c>
      <c r="AW54" s="80"/>
      <c r="AX54" s="80"/>
      <c r="AY54" s="80"/>
      <c r="AZ54" s="80"/>
      <c r="BA54" s="82"/>
      <c r="BB54" s="80"/>
    </row>
    <row r="55" spans="1:54" s="87" customFormat="1" ht="15.75">
      <c r="A55" s="74">
        <f t="shared" si="3"/>
        <v>49</v>
      </c>
      <c r="B55" s="127" t="s">
        <v>92</v>
      </c>
      <c r="C55" s="119" t="s">
        <v>127</v>
      </c>
      <c r="D55" s="121" t="s">
        <v>26</v>
      </c>
      <c r="E55" s="62">
        <f t="shared" si="9"/>
        <v>1996</v>
      </c>
      <c r="F55" s="63">
        <v>309</v>
      </c>
      <c r="G55" s="64">
        <f t="shared" si="10"/>
        <v>0</v>
      </c>
      <c r="H55" s="78"/>
      <c r="I55" s="78"/>
      <c r="J55" s="78"/>
      <c r="K55" s="78"/>
      <c r="L55" s="66">
        <f t="shared" si="11"/>
        <v>1667</v>
      </c>
      <c r="M55" s="67">
        <f t="shared" si="12"/>
        <v>0</v>
      </c>
      <c r="N55" s="68">
        <f t="shared" si="13"/>
        <v>20</v>
      </c>
      <c r="O55" s="79"/>
      <c r="P55" s="80"/>
      <c r="Q55" s="80"/>
      <c r="R55" s="80"/>
      <c r="S55" s="80"/>
      <c r="T55" s="80"/>
      <c r="U55" s="72"/>
      <c r="V55" s="81"/>
      <c r="W55" s="80"/>
      <c r="X55" s="80"/>
      <c r="Y55" s="80"/>
      <c r="Z55" s="80"/>
      <c r="AA55" s="80"/>
      <c r="AB55" s="80"/>
      <c r="AC55" s="80"/>
      <c r="AD55" s="80">
        <v>757</v>
      </c>
      <c r="AE55" s="80">
        <v>910</v>
      </c>
      <c r="AF55" s="82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>
        <v>20</v>
      </c>
      <c r="AS55" s="80"/>
      <c r="AT55" s="80"/>
      <c r="AU55" s="82"/>
      <c r="AV55" s="80"/>
      <c r="AW55" s="80"/>
      <c r="AX55" s="80"/>
      <c r="AY55" s="80"/>
      <c r="AZ55" s="80"/>
      <c r="BA55" s="82"/>
      <c r="BB55" s="80"/>
    </row>
    <row r="56" spans="1:54" s="87" customFormat="1" ht="15.75">
      <c r="A56" s="74">
        <f t="shared" si="3"/>
        <v>50</v>
      </c>
      <c r="B56" s="118" t="s">
        <v>247</v>
      </c>
      <c r="C56" s="119" t="s">
        <v>248</v>
      </c>
      <c r="D56" s="126" t="s">
        <v>43</v>
      </c>
      <c r="E56" s="62">
        <f t="shared" si="9"/>
        <v>1983</v>
      </c>
      <c r="F56" s="63">
        <v>1224</v>
      </c>
      <c r="G56" s="64">
        <f t="shared" si="10"/>
        <v>0</v>
      </c>
      <c r="H56" s="104"/>
      <c r="I56" s="104"/>
      <c r="J56" s="104"/>
      <c r="K56" s="104"/>
      <c r="L56" s="66">
        <f t="shared" si="11"/>
        <v>759</v>
      </c>
      <c r="M56" s="67">
        <f t="shared" si="12"/>
        <v>0</v>
      </c>
      <c r="N56" s="68">
        <f t="shared" si="13"/>
        <v>0</v>
      </c>
      <c r="O56" s="105"/>
      <c r="P56" s="101"/>
      <c r="Q56" s="101"/>
      <c r="R56" s="101"/>
      <c r="S56" s="101"/>
      <c r="T56" s="101"/>
      <c r="U56" s="72"/>
      <c r="V56" s="106"/>
      <c r="W56" s="101"/>
      <c r="X56" s="101"/>
      <c r="Y56" s="101"/>
      <c r="Z56" s="101"/>
      <c r="AA56" s="101"/>
      <c r="AB56" s="101"/>
      <c r="AC56" s="101"/>
      <c r="AD56" s="101"/>
      <c r="AE56" s="101"/>
      <c r="AF56" s="102"/>
      <c r="AG56" s="101"/>
      <c r="AH56" s="101">
        <v>759</v>
      </c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2"/>
      <c r="AV56" s="101"/>
      <c r="AW56" s="101"/>
      <c r="AX56" s="101"/>
      <c r="AY56" s="101"/>
      <c r="AZ56" s="101"/>
      <c r="BA56" s="102"/>
      <c r="BB56" s="101"/>
    </row>
    <row r="57" spans="1:54" s="87" customFormat="1" ht="15.75">
      <c r="A57" s="74">
        <f t="shared" si="3"/>
        <v>51</v>
      </c>
      <c r="B57" s="123" t="s">
        <v>93</v>
      </c>
      <c r="C57" s="119" t="s">
        <v>68</v>
      </c>
      <c r="D57" s="120" t="s">
        <v>38</v>
      </c>
      <c r="E57" s="62">
        <f t="shared" si="9"/>
        <v>1977</v>
      </c>
      <c r="F57" s="63"/>
      <c r="G57" s="64">
        <f t="shared" si="10"/>
        <v>609</v>
      </c>
      <c r="H57" s="65"/>
      <c r="I57" s="65"/>
      <c r="J57" s="65"/>
      <c r="K57" s="65">
        <v>609</v>
      </c>
      <c r="L57" s="66">
        <f t="shared" si="11"/>
        <v>1058</v>
      </c>
      <c r="M57" s="67">
        <f t="shared" si="12"/>
        <v>0</v>
      </c>
      <c r="N57" s="68">
        <f t="shared" si="13"/>
        <v>310</v>
      </c>
      <c r="O57" s="69"/>
      <c r="P57" s="70"/>
      <c r="Q57" s="70"/>
      <c r="R57" s="88"/>
      <c r="S57" s="71">
        <v>150</v>
      </c>
      <c r="T57" s="71"/>
      <c r="U57" s="72"/>
      <c r="V57" s="6"/>
      <c r="W57" s="71"/>
      <c r="X57" s="71"/>
      <c r="Y57" s="71"/>
      <c r="Z57" s="71"/>
      <c r="AA57" s="71">
        <v>908</v>
      </c>
      <c r="AB57" s="71"/>
      <c r="AC57" s="71"/>
      <c r="AD57" s="71"/>
      <c r="AE57" s="71"/>
      <c r="AF57" s="73"/>
      <c r="AG57" s="71"/>
      <c r="AH57" s="71"/>
      <c r="AI57" s="71"/>
      <c r="AJ57" s="71"/>
      <c r="AK57" s="71"/>
      <c r="AL57" s="71"/>
      <c r="AM57" s="71"/>
      <c r="AN57" s="71"/>
      <c r="AO57" s="71"/>
      <c r="AP57" s="71">
        <v>70</v>
      </c>
      <c r="AQ57" s="71">
        <v>30</v>
      </c>
      <c r="AR57" s="71">
        <v>50</v>
      </c>
      <c r="AS57" s="71">
        <v>30</v>
      </c>
      <c r="AT57" s="71">
        <v>30</v>
      </c>
      <c r="AU57" s="73">
        <v>30</v>
      </c>
      <c r="AV57" s="71">
        <v>70</v>
      </c>
      <c r="AW57" s="80"/>
      <c r="AX57" s="80"/>
      <c r="AY57" s="80"/>
      <c r="AZ57" s="80"/>
      <c r="BA57" s="82"/>
      <c r="BB57" s="80"/>
    </row>
    <row r="58" spans="1:54" s="87" customFormat="1" ht="15.75">
      <c r="A58" s="74">
        <f t="shared" si="3"/>
        <v>52</v>
      </c>
      <c r="B58" s="133" t="s">
        <v>222</v>
      </c>
      <c r="C58" s="134" t="s">
        <v>223</v>
      </c>
      <c r="D58" s="121"/>
      <c r="E58" s="62">
        <f t="shared" si="9"/>
        <v>1839</v>
      </c>
      <c r="F58" s="63">
        <v>615</v>
      </c>
      <c r="G58" s="64">
        <f t="shared" si="10"/>
        <v>1224</v>
      </c>
      <c r="H58" s="78"/>
      <c r="I58" s="78">
        <v>1224</v>
      </c>
      <c r="J58" s="78"/>
      <c r="K58" s="78"/>
      <c r="L58" s="66">
        <f t="shared" si="11"/>
        <v>0</v>
      </c>
      <c r="M58" s="67">
        <f t="shared" si="12"/>
        <v>0</v>
      </c>
      <c r="N58" s="68">
        <f t="shared" si="13"/>
        <v>0</v>
      </c>
      <c r="O58" s="79"/>
      <c r="P58" s="80"/>
      <c r="Q58" s="80"/>
      <c r="R58" s="80"/>
      <c r="S58" s="80"/>
      <c r="T58" s="80"/>
      <c r="U58" s="72"/>
      <c r="V58" s="81"/>
      <c r="W58" s="80"/>
      <c r="X58" s="80"/>
      <c r="Y58" s="80"/>
      <c r="Z58" s="80"/>
      <c r="AA58" s="80"/>
      <c r="AB58" s="80"/>
      <c r="AC58" s="80"/>
      <c r="AD58" s="80"/>
      <c r="AE58" s="80"/>
      <c r="AF58" s="82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2"/>
      <c r="AV58" s="80"/>
      <c r="AW58" s="80"/>
      <c r="AX58" s="80"/>
      <c r="AY58" s="80"/>
      <c r="AZ58" s="80"/>
      <c r="BA58" s="82"/>
      <c r="BB58" s="80"/>
    </row>
    <row r="59" spans="1:54" s="87" customFormat="1" ht="15.75">
      <c r="A59" s="74">
        <f t="shared" si="3"/>
        <v>53</v>
      </c>
      <c r="B59" s="118" t="s">
        <v>75</v>
      </c>
      <c r="C59" s="119" t="s">
        <v>76</v>
      </c>
      <c r="D59" s="121" t="s">
        <v>38</v>
      </c>
      <c r="E59" s="62">
        <f t="shared" si="9"/>
        <v>1820</v>
      </c>
      <c r="F59" s="63"/>
      <c r="G59" s="64">
        <f t="shared" si="10"/>
        <v>0</v>
      </c>
      <c r="H59" s="78"/>
      <c r="I59" s="78"/>
      <c r="J59" s="78"/>
      <c r="K59" s="78"/>
      <c r="L59" s="66">
        <f t="shared" si="11"/>
        <v>1820</v>
      </c>
      <c r="M59" s="67">
        <f t="shared" si="12"/>
        <v>0</v>
      </c>
      <c r="N59" s="68">
        <f t="shared" si="13"/>
        <v>0</v>
      </c>
      <c r="O59" s="79"/>
      <c r="P59" s="80"/>
      <c r="Q59" s="80"/>
      <c r="R59" s="80"/>
      <c r="S59" s="80"/>
      <c r="T59" s="80"/>
      <c r="U59" s="72"/>
      <c r="V59" s="81">
        <v>457</v>
      </c>
      <c r="W59" s="80">
        <v>304</v>
      </c>
      <c r="X59" s="80">
        <v>301</v>
      </c>
      <c r="Y59" s="80">
        <v>302</v>
      </c>
      <c r="Z59" s="80">
        <v>757</v>
      </c>
      <c r="AA59" s="80">
        <v>203</v>
      </c>
      <c r="AB59" s="80"/>
      <c r="AC59" s="80"/>
      <c r="AD59" s="80"/>
      <c r="AE59" s="80"/>
      <c r="AF59" s="82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2"/>
      <c r="AV59" s="80"/>
      <c r="AW59" s="80"/>
      <c r="AX59" s="80"/>
      <c r="AY59" s="80"/>
      <c r="AZ59" s="80"/>
      <c r="BA59" s="82"/>
      <c r="BB59" s="80"/>
    </row>
    <row r="60" spans="1:54" s="87" customFormat="1" ht="15.75">
      <c r="A60" s="74">
        <f t="shared" si="3"/>
        <v>54</v>
      </c>
      <c r="B60" s="127" t="s">
        <v>145</v>
      </c>
      <c r="C60" s="132" t="s">
        <v>96</v>
      </c>
      <c r="D60" s="121" t="s">
        <v>218</v>
      </c>
      <c r="E60" s="62">
        <f t="shared" si="9"/>
        <v>1730</v>
      </c>
      <c r="F60" s="63"/>
      <c r="G60" s="64">
        <f t="shared" si="10"/>
        <v>1218</v>
      </c>
      <c r="H60" s="78"/>
      <c r="I60" s="78"/>
      <c r="J60" s="78">
        <v>612</v>
      </c>
      <c r="K60" s="78">
        <v>606</v>
      </c>
      <c r="L60" s="66">
        <f t="shared" si="11"/>
        <v>452</v>
      </c>
      <c r="M60" s="67">
        <f t="shared" si="12"/>
        <v>0</v>
      </c>
      <c r="N60" s="68">
        <f t="shared" si="13"/>
        <v>60</v>
      </c>
      <c r="O60" s="79"/>
      <c r="P60" s="80"/>
      <c r="Q60" s="80"/>
      <c r="R60" s="80"/>
      <c r="S60" s="80"/>
      <c r="T60" s="80"/>
      <c r="U60" s="72"/>
      <c r="V60" s="81"/>
      <c r="W60" s="80"/>
      <c r="X60" s="80"/>
      <c r="Y60" s="80"/>
      <c r="Z60" s="80"/>
      <c r="AA60" s="80"/>
      <c r="AB60" s="80"/>
      <c r="AC60" s="80"/>
      <c r="AD60" s="80"/>
      <c r="AE60" s="80"/>
      <c r="AF60" s="82">
        <v>452</v>
      </c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>
        <v>30</v>
      </c>
      <c r="AR60" s="80">
        <v>30</v>
      </c>
      <c r="AS60" s="80"/>
      <c r="AT60" s="80"/>
      <c r="AU60" s="82"/>
      <c r="AV60" s="80"/>
      <c r="AW60" s="80"/>
      <c r="AX60" s="80"/>
      <c r="AY60" s="80"/>
      <c r="AZ60" s="80"/>
      <c r="BA60" s="82"/>
      <c r="BB60" s="80"/>
    </row>
    <row r="61" spans="1:54" s="87" customFormat="1" ht="15.75">
      <c r="A61" s="74">
        <f t="shared" si="3"/>
        <v>55</v>
      </c>
      <c r="B61" s="123" t="s">
        <v>109</v>
      </c>
      <c r="C61" s="124" t="s">
        <v>106</v>
      </c>
      <c r="D61" s="121" t="s">
        <v>28</v>
      </c>
      <c r="E61" s="62">
        <f t="shared" si="9"/>
        <v>1662</v>
      </c>
      <c r="F61" s="63"/>
      <c r="G61" s="64">
        <f t="shared" si="10"/>
        <v>600</v>
      </c>
      <c r="H61" s="78">
        <v>600</v>
      </c>
      <c r="I61" s="78"/>
      <c r="J61" s="78"/>
      <c r="K61" s="78"/>
      <c r="L61" s="66">
        <f t="shared" si="11"/>
        <v>605</v>
      </c>
      <c r="M61" s="67">
        <f t="shared" si="12"/>
        <v>227</v>
      </c>
      <c r="N61" s="68">
        <f t="shared" si="13"/>
        <v>230</v>
      </c>
      <c r="O61" s="79"/>
      <c r="P61" s="80"/>
      <c r="Q61" s="80">
        <v>302</v>
      </c>
      <c r="R61" s="80"/>
      <c r="S61" s="80">
        <v>303</v>
      </c>
      <c r="T61" s="80"/>
      <c r="U61" s="72"/>
      <c r="V61" s="81"/>
      <c r="W61" s="80"/>
      <c r="X61" s="80"/>
      <c r="Y61" s="80"/>
      <c r="Z61" s="80"/>
      <c r="AA61" s="80"/>
      <c r="AB61" s="80"/>
      <c r="AC61" s="80"/>
      <c r="AD61" s="80"/>
      <c r="AE61" s="80"/>
      <c r="AF61" s="82"/>
      <c r="AG61" s="80"/>
      <c r="AH61" s="80"/>
      <c r="AI61" s="80"/>
      <c r="AJ61" s="80"/>
      <c r="AK61" s="80"/>
      <c r="AL61" s="80"/>
      <c r="AM61" s="80"/>
      <c r="AN61" s="80"/>
      <c r="AO61" s="80"/>
      <c r="AP61" s="80">
        <v>60</v>
      </c>
      <c r="AQ61" s="80">
        <v>40</v>
      </c>
      <c r="AR61" s="80">
        <v>30</v>
      </c>
      <c r="AS61" s="80">
        <v>30</v>
      </c>
      <c r="AT61" s="80">
        <v>20</v>
      </c>
      <c r="AU61" s="82">
        <v>20</v>
      </c>
      <c r="AV61" s="80">
        <v>30</v>
      </c>
      <c r="AW61" s="80"/>
      <c r="AX61" s="80"/>
      <c r="AY61" s="80"/>
      <c r="AZ61" s="80">
        <v>227</v>
      </c>
      <c r="BA61" s="82"/>
      <c r="BB61" s="80"/>
    </row>
    <row r="62" spans="1:54" s="87" customFormat="1" ht="15.75">
      <c r="A62" s="74">
        <f t="shared" si="3"/>
        <v>56</v>
      </c>
      <c r="B62" s="118" t="s">
        <v>132</v>
      </c>
      <c r="C62" s="119" t="s">
        <v>133</v>
      </c>
      <c r="D62" s="121" t="s">
        <v>130</v>
      </c>
      <c r="E62" s="62">
        <f t="shared" si="9"/>
        <v>1621</v>
      </c>
      <c r="F62" s="63">
        <v>600</v>
      </c>
      <c r="G62" s="64">
        <f t="shared" si="10"/>
        <v>618</v>
      </c>
      <c r="H62" s="78"/>
      <c r="I62" s="78">
        <v>618</v>
      </c>
      <c r="J62" s="78"/>
      <c r="K62" s="78"/>
      <c r="L62" s="66">
        <f t="shared" si="11"/>
        <v>303</v>
      </c>
      <c r="M62" s="67">
        <f t="shared" si="12"/>
        <v>0</v>
      </c>
      <c r="N62" s="68">
        <f t="shared" si="13"/>
        <v>100</v>
      </c>
      <c r="O62" s="79"/>
      <c r="P62" s="80"/>
      <c r="Q62" s="80"/>
      <c r="R62" s="80">
        <v>303</v>
      </c>
      <c r="S62" s="80"/>
      <c r="T62" s="80"/>
      <c r="U62" s="72"/>
      <c r="V62" s="81"/>
      <c r="W62" s="80"/>
      <c r="X62" s="80"/>
      <c r="Y62" s="80"/>
      <c r="Z62" s="80"/>
      <c r="AA62" s="80"/>
      <c r="AB62" s="80"/>
      <c r="AC62" s="80"/>
      <c r="AD62" s="80"/>
      <c r="AE62" s="80"/>
      <c r="AF62" s="82"/>
      <c r="AG62" s="80"/>
      <c r="AH62" s="80"/>
      <c r="AI62" s="80"/>
      <c r="AJ62" s="80"/>
      <c r="AK62" s="80"/>
      <c r="AL62" s="80"/>
      <c r="AM62" s="80"/>
      <c r="AN62" s="80"/>
      <c r="AO62" s="80"/>
      <c r="AP62" s="80">
        <v>30</v>
      </c>
      <c r="AQ62" s="80">
        <v>40</v>
      </c>
      <c r="AR62" s="80">
        <v>30</v>
      </c>
      <c r="AS62" s="80"/>
      <c r="AT62" s="80"/>
      <c r="AU62" s="82"/>
      <c r="AV62" s="80"/>
      <c r="AW62" s="80"/>
      <c r="AX62" s="80"/>
      <c r="AY62" s="80"/>
      <c r="AZ62" s="80"/>
      <c r="BA62" s="82"/>
      <c r="BB62" s="80"/>
    </row>
    <row r="63" spans="1:54" s="87" customFormat="1" ht="15.75">
      <c r="A63" s="74">
        <f t="shared" si="3"/>
        <v>57</v>
      </c>
      <c r="B63" s="118" t="s">
        <v>107</v>
      </c>
      <c r="C63" s="119" t="s">
        <v>76</v>
      </c>
      <c r="D63" s="121" t="s">
        <v>31</v>
      </c>
      <c r="E63" s="62">
        <f t="shared" si="9"/>
        <v>1598</v>
      </c>
      <c r="F63" s="63"/>
      <c r="G63" s="64">
        <f t="shared" si="10"/>
        <v>0</v>
      </c>
      <c r="H63" s="78"/>
      <c r="I63" s="78"/>
      <c r="J63" s="78"/>
      <c r="K63" s="78"/>
      <c r="L63" s="66">
        <f t="shared" si="11"/>
        <v>1208</v>
      </c>
      <c r="M63" s="67">
        <f t="shared" si="12"/>
        <v>0</v>
      </c>
      <c r="N63" s="68">
        <f t="shared" si="13"/>
        <v>390</v>
      </c>
      <c r="O63" s="79"/>
      <c r="P63" s="80"/>
      <c r="Q63" s="80"/>
      <c r="R63" s="80"/>
      <c r="S63" s="80"/>
      <c r="T63" s="80"/>
      <c r="U63" s="72"/>
      <c r="V63" s="81"/>
      <c r="W63" s="80"/>
      <c r="X63" s="80"/>
      <c r="Y63" s="80"/>
      <c r="Z63" s="80"/>
      <c r="AA63" s="80"/>
      <c r="AB63" s="80"/>
      <c r="AC63" s="80"/>
      <c r="AD63" s="80"/>
      <c r="AE63" s="80"/>
      <c r="AF63" s="82"/>
      <c r="AG63" s="80">
        <v>1208</v>
      </c>
      <c r="AH63" s="80"/>
      <c r="AI63" s="80"/>
      <c r="AJ63" s="80"/>
      <c r="AK63" s="80"/>
      <c r="AL63" s="80"/>
      <c r="AM63" s="80"/>
      <c r="AN63" s="80"/>
      <c r="AO63" s="80"/>
      <c r="AP63" s="80">
        <v>70</v>
      </c>
      <c r="AQ63" s="80">
        <v>80</v>
      </c>
      <c r="AR63" s="80">
        <v>40</v>
      </c>
      <c r="AS63" s="80">
        <v>70</v>
      </c>
      <c r="AT63" s="80">
        <v>40</v>
      </c>
      <c r="AU63" s="82">
        <v>50</v>
      </c>
      <c r="AV63" s="80">
        <v>40</v>
      </c>
      <c r="AW63" s="101"/>
      <c r="AX63" s="101"/>
      <c r="AY63" s="101"/>
      <c r="AZ63" s="101"/>
      <c r="BA63" s="101"/>
      <c r="BB63" s="101"/>
    </row>
    <row r="64" spans="1:54" s="87" customFormat="1" ht="15.75">
      <c r="A64" s="74">
        <f t="shared" si="3"/>
        <v>58</v>
      </c>
      <c r="B64" s="118" t="s">
        <v>246</v>
      </c>
      <c r="C64" s="119" t="s">
        <v>121</v>
      </c>
      <c r="D64" s="121"/>
      <c r="E64" s="62">
        <f t="shared" si="9"/>
        <v>1533</v>
      </c>
      <c r="F64" s="63">
        <v>1230</v>
      </c>
      <c r="G64" s="64">
        <f t="shared" si="10"/>
        <v>303</v>
      </c>
      <c r="H64" s="78">
        <v>303</v>
      </c>
      <c r="I64" s="78"/>
      <c r="J64" s="78"/>
      <c r="K64" s="78"/>
      <c r="L64" s="66">
        <f t="shared" si="11"/>
        <v>0</v>
      </c>
      <c r="M64" s="67"/>
      <c r="N64" s="68"/>
      <c r="O64" s="79"/>
      <c r="P64" s="80"/>
      <c r="Q64" s="80"/>
      <c r="R64" s="80"/>
      <c r="S64" s="80"/>
      <c r="T64" s="80"/>
      <c r="U64" s="72"/>
      <c r="V64" s="81"/>
      <c r="W64" s="80"/>
      <c r="X64" s="80"/>
      <c r="Y64" s="80"/>
      <c r="Z64" s="80"/>
      <c r="AA64" s="80"/>
      <c r="AB64" s="80"/>
      <c r="AC64" s="80"/>
      <c r="AD64" s="80"/>
      <c r="AE64" s="80"/>
      <c r="AF64" s="82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2"/>
      <c r="AV64" s="80"/>
      <c r="AW64" s="80"/>
      <c r="AX64" s="80"/>
      <c r="AY64" s="80"/>
      <c r="AZ64" s="80"/>
      <c r="BA64" s="82"/>
      <c r="BB64" s="80"/>
    </row>
    <row r="65" spans="1:54" s="87" customFormat="1" ht="15.75">
      <c r="A65" s="74">
        <f t="shared" si="3"/>
        <v>59</v>
      </c>
      <c r="B65" s="83" t="s">
        <v>286</v>
      </c>
      <c r="C65" s="96" t="s">
        <v>108</v>
      </c>
      <c r="D65" s="84" t="s">
        <v>28</v>
      </c>
      <c r="E65" s="62">
        <f t="shared" si="9"/>
        <v>1533</v>
      </c>
      <c r="F65" s="63"/>
      <c r="G65" s="64">
        <f t="shared" si="10"/>
        <v>1533</v>
      </c>
      <c r="H65" s="78">
        <v>1533</v>
      </c>
      <c r="I65" s="78"/>
      <c r="J65" s="78"/>
      <c r="K65" s="78"/>
      <c r="L65" s="148">
        <f t="shared" si="11"/>
        <v>0</v>
      </c>
      <c r="M65" s="149">
        <f aca="true" t="shared" si="14" ref="M65:M96">IF(COUNT(AZ65:BB65)&lt;1,0,LARGE(AZ65:BB65,1))+IF(COUNT(AZ65:BB65)&lt;2,0,LARGE(AZ65:BB65,2))</f>
        <v>0</v>
      </c>
      <c r="N65" s="150">
        <f aca="true" t="shared" si="15" ref="N65:N96">SUM(AN65:AV65)</f>
        <v>0</v>
      </c>
      <c r="O65" s="79"/>
      <c r="P65" s="80"/>
      <c r="Q65" s="80"/>
      <c r="R65" s="80"/>
      <c r="S65" s="80"/>
      <c r="T65" s="80"/>
      <c r="U65" s="80"/>
      <c r="V65" s="81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2"/>
      <c r="AV65" s="80"/>
      <c r="AW65" s="80"/>
      <c r="AX65" s="80"/>
      <c r="AY65" s="80"/>
      <c r="AZ65" s="80"/>
      <c r="BA65" s="80"/>
      <c r="BB65" s="80"/>
    </row>
    <row r="66" spans="1:54" s="87" customFormat="1" ht="15.75">
      <c r="A66" s="74">
        <f t="shared" si="3"/>
        <v>60</v>
      </c>
      <c r="B66" s="118" t="s">
        <v>61</v>
      </c>
      <c r="C66" s="119" t="s">
        <v>245</v>
      </c>
      <c r="D66" s="126" t="s">
        <v>69</v>
      </c>
      <c r="E66" s="62">
        <f t="shared" si="9"/>
        <v>1521</v>
      </c>
      <c r="F66" s="63">
        <v>1521</v>
      </c>
      <c r="G66" s="64">
        <f t="shared" si="10"/>
        <v>0</v>
      </c>
      <c r="H66" s="78"/>
      <c r="I66" s="78"/>
      <c r="J66" s="78"/>
      <c r="K66" s="78"/>
      <c r="L66" s="66">
        <f t="shared" si="11"/>
        <v>0</v>
      </c>
      <c r="M66" s="67">
        <f t="shared" si="14"/>
        <v>0</v>
      </c>
      <c r="N66" s="68">
        <f t="shared" si="15"/>
        <v>0</v>
      </c>
      <c r="O66" s="79"/>
      <c r="P66" s="80"/>
      <c r="Q66" s="80"/>
      <c r="R66" s="80"/>
      <c r="S66" s="80"/>
      <c r="T66" s="80"/>
      <c r="U66" s="72"/>
      <c r="V66" s="81"/>
      <c r="W66" s="80"/>
      <c r="X66" s="80"/>
      <c r="Y66" s="80"/>
      <c r="Z66" s="80"/>
      <c r="AA66" s="80"/>
      <c r="AB66" s="80"/>
      <c r="AC66" s="80"/>
      <c r="AD66" s="80"/>
      <c r="AE66" s="80"/>
      <c r="AF66" s="82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2"/>
      <c r="AV66" s="80"/>
      <c r="AW66" s="80"/>
      <c r="AX66" s="80"/>
      <c r="AY66" s="80"/>
      <c r="AZ66" s="80"/>
      <c r="BA66" s="82"/>
      <c r="BB66" s="80"/>
    </row>
    <row r="67" spans="1:54" s="87" customFormat="1" ht="15.75">
      <c r="A67" s="74">
        <f t="shared" si="3"/>
        <v>61</v>
      </c>
      <c r="B67" s="118" t="s">
        <v>56</v>
      </c>
      <c r="C67" s="119" t="s">
        <v>57</v>
      </c>
      <c r="D67" s="120" t="s">
        <v>27</v>
      </c>
      <c r="E67" s="62">
        <f t="shared" si="9"/>
        <v>1434</v>
      </c>
      <c r="F67" s="63"/>
      <c r="G67" s="64">
        <f t="shared" si="10"/>
        <v>0</v>
      </c>
      <c r="H67" s="78"/>
      <c r="I67" s="78"/>
      <c r="J67" s="78"/>
      <c r="K67" s="78"/>
      <c r="L67" s="66">
        <f t="shared" si="11"/>
        <v>1214</v>
      </c>
      <c r="M67" s="67">
        <f t="shared" si="14"/>
        <v>0</v>
      </c>
      <c r="N67" s="68">
        <f t="shared" si="15"/>
        <v>220</v>
      </c>
      <c r="O67" s="79"/>
      <c r="P67" s="80"/>
      <c r="Q67" s="80"/>
      <c r="R67" s="80"/>
      <c r="S67" s="80"/>
      <c r="T67" s="80"/>
      <c r="U67" s="72">
        <v>1214</v>
      </c>
      <c r="V67" s="81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>
        <v>40</v>
      </c>
      <c r="AQ67" s="80">
        <v>30</v>
      </c>
      <c r="AR67" s="80">
        <v>40</v>
      </c>
      <c r="AS67" s="80">
        <v>30</v>
      </c>
      <c r="AT67" s="80">
        <v>30</v>
      </c>
      <c r="AU67" s="80">
        <v>30</v>
      </c>
      <c r="AV67" s="80">
        <v>20</v>
      </c>
      <c r="AW67" s="80"/>
      <c r="AX67" s="80"/>
      <c r="AY67" s="80"/>
      <c r="AZ67" s="80"/>
      <c r="BA67" s="80"/>
      <c r="BB67" s="80"/>
    </row>
    <row r="68" spans="1:54" s="87" customFormat="1" ht="15.75">
      <c r="A68" s="74">
        <f t="shared" si="3"/>
        <v>62</v>
      </c>
      <c r="B68" s="123" t="s">
        <v>97</v>
      </c>
      <c r="C68" s="119" t="s">
        <v>98</v>
      </c>
      <c r="D68" s="131" t="s">
        <v>31</v>
      </c>
      <c r="E68" s="62">
        <f t="shared" si="9"/>
        <v>1424</v>
      </c>
      <c r="F68" s="63"/>
      <c r="G68" s="64">
        <f t="shared" si="10"/>
        <v>1224</v>
      </c>
      <c r="H68" s="78"/>
      <c r="I68" s="78"/>
      <c r="J68" s="78">
        <v>1224</v>
      </c>
      <c r="K68" s="78"/>
      <c r="L68" s="66">
        <f t="shared" si="11"/>
        <v>0</v>
      </c>
      <c r="M68" s="67">
        <f t="shared" si="14"/>
        <v>0</v>
      </c>
      <c r="N68" s="68">
        <f t="shared" si="15"/>
        <v>200</v>
      </c>
      <c r="O68" s="79"/>
      <c r="P68" s="80"/>
      <c r="Q68" s="80"/>
      <c r="R68" s="80"/>
      <c r="S68" s="80"/>
      <c r="T68" s="80"/>
      <c r="U68" s="72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2"/>
      <c r="AG68" s="80"/>
      <c r="AH68" s="80"/>
      <c r="AI68" s="80"/>
      <c r="AJ68" s="80"/>
      <c r="AK68" s="80"/>
      <c r="AL68" s="80"/>
      <c r="AM68" s="80"/>
      <c r="AN68" s="80"/>
      <c r="AO68" s="80"/>
      <c r="AP68" s="80">
        <v>30</v>
      </c>
      <c r="AQ68" s="80">
        <v>20</v>
      </c>
      <c r="AR68" s="80">
        <v>30</v>
      </c>
      <c r="AS68" s="80">
        <v>30</v>
      </c>
      <c r="AT68" s="80">
        <v>40</v>
      </c>
      <c r="AU68" s="82">
        <v>40</v>
      </c>
      <c r="AV68" s="80">
        <v>10</v>
      </c>
      <c r="AW68" s="80"/>
      <c r="AX68" s="80"/>
      <c r="AY68" s="80"/>
      <c r="AZ68" s="80"/>
      <c r="BA68" s="82"/>
      <c r="BB68" s="80"/>
    </row>
    <row r="69" spans="1:54" s="87" customFormat="1" ht="15.75">
      <c r="A69" s="74">
        <f t="shared" si="3"/>
        <v>63</v>
      </c>
      <c r="B69" s="118" t="s">
        <v>137</v>
      </c>
      <c r="C69" s="119" t="s">
        <v>58</v>
      </c>
      <c r="D69" s="121"/>
      <c r="E69" s="62">
        <f t="shared" si="9"/>
        <v>1360</v>
      </c>
      <c r="F69" s="63"/>
      <c r="G69" s="64">
        <f t="shared" si="10"/>
        <v>0</v>
      </c>
      <c r="H69" s="78"/>
      <c r="I69" s="78"/>
      <c r="J69" s="78"/>
      <c r="K69" s="78"/>
      <c r="L69" s="66">
        <f t="shared" si="11"/>
        <v>1360</v>
      </c>
      <c r="M69" s="67">
        <f t="shared" si="14"/>
        <v>0</v>
      </c>
      <c r="N69" s="68">
        <f t="shared" si="15"/>
        <v>0</v>
      </c>
      <c r="O69" s="79"/>
      <c r="P69" s="80"/>
      <c r="Q69" s="80"/>
      <c r="R69" s="80"/>
      <c r="S69" s="80"/>
      <c r="T69" s="80"/>
      <c r="U69" s="72"/>
      <c r="V69" s="81">
        <v>150</v>
      </c>
      <c r="W69" s="80">
        <v>306</v>
      </c>
      <c r="X69" s="80">
        <v>300</v>
      </c>
      <c r="Y69" s="80">
        <v>150</v>
      </c>
      <c r="Z69" s="80"/>
      <c r="AA69" s="80">
        <v>604</v>
      </c>
      <c r="AB69" s="80"/>
      <c r="AC69" s="80"/>
      <c r="AD69" s="80"/>
      <c r="AE69" s="80"/>
      <c r="AF69" s="82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2"/>
      <c r="AV69" s="80"/>
      <c r="AW69" s="80"/>
      <c r="AX69" s="80"/>
      <c r="AY69" s="80"/>
      <c r="AZ69" s="80"/>
      <c r="BA69" s="82"/>
      <c r="BB69" s="80"/>
    </row>
    <row r="70" spans="1:54" s="87" customFormat="1" ht="15.75">
      <c r="A70" s="74">
        <f t="shared" si="3"/>
        <v>64</v>
      </c>
      <c r="B70" s="118" t="s">
        <v>220</v>
      </c>
      <c r="C70" s="119" t="s">
        <v>221</v>
      </c>
      <c r="D70" s="121"/>
      <c r="E70" s="62">
        <f t="shared" si="9"/>
        <v>1233</v>
      </c>
      <c r="F70" s="63"/>
      <c r="G70" s="64">
        <f t="shared" si="10"/>
        <v>1233</v>
      </c>
      <c r="H70" s="78"/>
      <c r="I70" s="78">
        <v>1233</v>
      </c>
      <c r="J70" s="78"/>
      <c r="K70" s="78"/>
      <c r="L70" s="66">
        <f t="shared" si="11"/>
        <v>0</v>
      </c>
      <c r="M70" s="67">
        <f t="shared" si="14"/>
        <v>0</v>
      </c>
      <c r="N70" s="68">
        <f t="shared" si="15"/>
        <v>0</v>
      </c>
      <c r="O70" s="79"/>
      <c r="P70" s="80"/>
      <c r="Q70" s="80"/>
      <c r="R70" s="80"/>
      <c r="S70" s="80"/>
      <c r="T70" s="80"/>
      <c r="U70" s="72"/>
      <c r="V70" s="81"/>
      <c r="W70" s="80"/>
      <c r="X70" s="80"/>
      <c r="Y70" s="80"/>
      <c r="Z70" s="80"/>
      <c r="AA70" s="80"/>
      <c r="AB70" s="80"/>
      <c r="AC70" s="80"/>
      <c r="AD70" s="80"/>
      <c r="AE70" s="80"/>
      <c r="AF70" s="82"/>
      <c r="AG70" s="80"/>
      <c r="AH70" s="80"/>
      <c r="AI70" s="80"/>
      <c r="AJ70" s="80"/>
      <c r="AK70" s="80"/>
      <c r="AL70" s="80"/>
      <c r="AM70" s="80"/>
      <c r="AN70" s="101"/>
      <c r="AO70" s="101"/>
      <c r="AP70" s="101"/>
      <c r="AQ70" s="101"/>
      <c r="AR70" s="101"/>
      <c r="AS70" s="101"/>
      <c r="AT70" s="101"/>
      <c r="AU70" s="102"/>
      <c r="AV70" s="101"/>
      <c r="AW70" s="80"/>
      <c r="AX70" s="80"/>
      <c r="AY70" s="80"/>
      <c r="AZ70" s="80"/>
      <c r="BA70" s="82"/>
      <c r="BB70" s="80"/>
    </row>
    <row r="71" spans="1:54" s="87" customFormat="1" ht="15.75">
      <c r="A71" s="74">
        <f t="shared" si="3"/>
        <v>65</v>
      </c>
      <c r="B71" s="118" t="s">
        <v>249</v>
      </c>
      <c r="C71" s="119" t="s">
        <v>250</v>
      </c>
      <c r="D71" s="121" t="s">
        <v>26</v>
      </c>
      <c r="E71" s="62">
        <f aca="true" t="shared" si="16" ref="E71:E102">F71+G71+L71+M71+N71</f>
        <v>1224</v>
      </c>
      <c r="F71" s="63">
        <v>1224</v>
      </c>
      <c r="G71" s="64">
        <f aca="true" t="shared" si="17" ref="G71:G102">IF(COUNT(H71:K71)&lt;1,0,LARGE(H71:K71,1))+IF(COUNT(H71:K71)&lt;2,0,LARGE(H71:K71,2))+IF(COUNT(H71:K71)&lt;3,0,LARGE(H71:K71,3))</f>
        <v>0</v>
      </c>
      <c r="H71" s="78"/>
      <c r="I71" s="78"/>
      <c r="J71" s="78"/>
      <c r="K71" s="78"/>
      <c r="L71" s="66">
        <f aca="true" t="shared" si="18" ref="L71:L102">IF(COUNT(P71:AM71)&lt;1,0,LARGE(P71:AM71,1))+IF(COUNT(P71:AM71)&lt;2,0,LARGE(P71:AM71,2))+IF(COUNT(P71:AM71)&lt;3,0,LARGE(P71:AM71,3))+IF(COUNT(P71:AM71)&lt;4,0,LARGE(P71:AM71,4))</f>
        <v>0</v>
      </c>
      <c r="M71" s="67">
        <f t="shared" si="14"/>
        <v>0</v>
      </c>
      <c r="N71" s="68">
        <f t="shared" si="15"/>
        <v>0</v>
      </c>
      <c r="O71" s="79"/>
      <c r="P71" s="80"/>
      <c r="Q71" s="80"/>
      <c r="R71" s="80"/>
      <c r="S71" s="80"/>
      <c r="T71" s="80"/>
      <c r="U71" s="72"/>
      <c r="V71" s="81"/>
      <c r="W71" s="80"/>
      <c r="X71" s="80"/>
      <c r="Y71" s="80"/>
      <c r="Z71" s="80"/>
      <c r="AA71" s="80"/>
      <c r="AB71" s="80"/>
      <c r="AC71" s="80"/>
      <c r="AD71" s="80"/>
      <c r="AE71" s="80"/>
      <c r="AF71" s="82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2"/>
      <c r="AV71" s="80"/>
      <c r="AW71" s="101"/>
      <c r="AX71" s="101"/>
      <c r="AY71" s="101"/>
      <c r="AZ71" s="101"/>
      <c r="BA71" s="101"/>
      <c r="BB71" s="101"/>
    </row>
    <row r="72" spans="1:54" s="87" customFormat="1" ht="15.75">
      <c r="A72" s="74">
        <f aca="true" t="shared" si="19" ref="A72:A133">A71+1</f>
        <v>66</v>
      </c>
      <c r="B72" s="123" t="s">
        <v>52</v>
      </c>
      <c r="C72" s="124" t="s">
        <v>53</v>
      </c>
      <c r="D72" s="122" t="s">
        <v>24</v>
      </c>
      <c r="E72" s="62">
        <f t="shared" si="16"/>
        <v>1205</v>
      </c>
      <c r="F72" s="63"/>
      <c r="G72" s="64">
        <f t="shared" si="17"/>
        <v>0</v>
      </c>
      <c r="H72" s="78"/>
      <c r="I72" s="78"/>
      <c r="J72" s="78"/>
      <c r="K72" s="78"/>
      <c r="L72" s="66">
        <f t="shared" si="18"/>
        <v>1205</v>
      </c>
      <c r="M72" s="67">
        <f t="shared" si="14"/>
        <v>0</v>
      </c>
      <c r="N72" s="68">
        <f t="shared" si="15"/>
        <v>0</v>
      </c>
      <c r="O72" s="79"/>
      <c r="P72" s="80"/>
      <c r="Q72" s="80"/>
      <c r="R72" s="80"/>
      <c r="S72" s="80"/>
      <c r="T72" s="80"/>
      <c r="U72" s="72"/>
      <c r="V72" s="81"/>
      <c r="W72" s="80"/>
      <c r="X72" s="80"/>
      <c r="Y72" s="80"/>
      <c r="Z72" s="80"/>
      <c r="AA72" s="80"/>
      <c r="AB72" s="80"/>
      <c r="AC72" s="80"/>
      <c r="AD72" s="80"/>
      <c r="AE72" s="80"/>
      <c r="AF72" s="82"/>
      <c r="AG72" s="80"/>
      <c r="AH72" s="80"/>
      <c r="AI72" s="80"/>
      <c r="AJ72" s="80"/>
      <c r="AK72" s="80">
        <v>604</v>
      </c>
      <c r="AL72" s="80">
        <v>300</v>
      </c>
      <c r="AM72" s="80">
        <v>301</v>
      </c>
      <c r="AN72" s="80"/>
      <c r="AO72" s="80"/>
      <c r="AP72" s="80"/>
      <c r="AQ72" s="80"/>
      <c r="AR72" s="80"/>
      <c r="AS72" s="80"/>
      <c r="AT72" s="80"/>
      <c r="AU72" s="82"/>
      <c r="AV72" s="80"/>
      <c r="AW72" s="80"/>
      <c r="AX72" s="80"/>
      <c r="AY72" s="80"/>
      <c r="AZ72" s="80"/>
      <c r="BA72" s="82"/>
      <c r="BB72" s="80"/>
    </row>
    <row r="73" spans="1:54" s="87" customFormat="1" ht="15.75">
      <c r="A73" s="74">
        <f t="shared" si="19"/>
        <v>67</v>
      </c>
      <c r="B73" s="118" t="s">
        <v>103</v>
      </c>
      <c r="C73" s="119" t="s">
        <v>104</v>
      </c>
      <c r="D73" s="121" t="s">
        <v>24</v>
      </c>
      <c r="E73" s="62">
        <f t="shared" si="16"/>
        <v>1059</v>
      </c>
      <c r="F73" s="63"/>
      <c r="G73" s="64">
        <f t="shared" si="17"/>
        <v>0</v>
      </c>
      <c r="H73" s="78"/>
      <c r="I73" s="78"/>
      <c r="J73" s="78"/>
      <c r="K73" s="78"/>
      <c r="L73" s="66">
        <f t="shared" si="18"/>
        <v>1059</v>
      </c>
      <c r="M73" s="67">
        <f t="shared" si="14"/>
        <v>0</v>
      </c>
      <c r="N73" s="68">
        <f t="shared" si="15"/>
        <v>0</v>
      </c>
      <c r="O73" s="79"/>
      <c r="P73" s="80"/>
      <c r="Q73" s="80"/>
      <c r="R73" s="80"/>
      <c r="S73" s="80"/>
      <c r="T73" s="80"/>
      <c r="U73" s="72"/>
      <c r="V73" s="81"/>
      <c r="W73" s="80"/>
      <c r="X73" s="80"/>
      <c r="Y73" s="80"/>
      <c r="Z73" s="80"/>
      <c r="AA73" s="80"/>
      <c r="AB73" s="80"/>
      <c r="AC73" s="80"/>
      <c r="AD73" s="80"/>
      <c r="AE73" s="80"/>
      <c r="AF73" s="82"/>
      <c r="AG73" s="80"/>
      <c r="AH73" s="80"/>
      <c r="AI73" s="80"/>
      <c r="AJ73" s="80"/>
      <c r="AK73" s="80"/>
      <c r="AL73" s="80">
        <v>605</v>
      </c>
      <c r="AM73" s="80">
        <v>454</v>
      </c>
      <c r="AN73" s="80"/>
      <c r="AO73" s="80"/>
      <c r="AP73" s="80"/>
      <c r="AQ73" s="80"/>
      <c r="AR73" s="80"/>
      <c r="AS73" s="80"/>
      <c r="AT73" s="80"/>
      <c r="AU73" s="82"/>
      <c r="AV73" s="80"/>
      <c r="AW73" s="80"/>
      <c r="AX73" s="80"/>
      <c r="AY73" s="80"/>
      <c r="AZ73" s="80"/>
      <c r="BA73" s="82"/>
      <c r="BB73" s="80"/>
    </row>
    <row r="74" spans="1:54" s="87" customFormat="1" ht="15.75">
      <c r="A74" s="74">
        <f t="shared" si="19"/>
        <v>68</v>
      </c>
      <c r="B74" s="118" t="s">
        <v>65</v>
      </c>
      <c r="C74" s="119" t="s">
        <v>37</v>
      </c>
      <c r="D74" s="120" t="s">
        <v>66</v>
      </c>
      <c r="E74" s="62">
        <f t="shared" si="16"/>
        <v>1058</v>
      </c>
      <c r="F74" s="63"/>
      <c r="G74" s="64">
        <f t="shared" si="17"/>
        <v>0</v>
      </c>
      <c r="H74" s="78"/>
      <c r="I74" s="78"/>
      <c r="J74" s="78"/>
      <c r="K74" s="78"/>
      <c r="L74" s="66">
        <f t="shared" si="18"/>
        <v>1058</v>
      </c>
      <c r="M74" s="67">
        <f t="shared" si="14"/>
        <v>0</v>
      </c>
      <c r="N74" s="68">
        <f t="shared" si="15"/>
        <v>0</v>
      </c>
      <c r="O74" s="79"/>
      <c r="P74" s="80"/>
      <c r="Q74" s="80"/>
      <c r="R74" s="80"/>
      <c r="S74" s="80"/>
      <c r="T74" s="80"/>
      <c r="U74" s="72"/>
      <c r="V74" s="81"/>
      <c r="W74" s="80"/>
      <c r="X74" s="80"/>
      <c r="Y74" s="80"/>
      <c r="Z74" s="80"/>
      <c r="AA74" s="80"/>
      <c r="AB74" s="80"/>
      <c r="AC74" s="80"/>
      <c r="AD74" s="80"/>
      <c r="AE74" s="80"/>
      <c r="AF74" s="82"/>
      <c r="AG74" s="80"/>
      <c r="AH74" s="80"/>
      <c r="AI74" s="80"/>
      <c r="AJ74" s="80"/>
      <c r="AK74" s="80">
        <v>300</v>
      </c>
      <c r="AL74" s="80"/>
      <c r="AM74" s="80">
        <v>758</v>
      </c>
      <c r="AN74" s="80"/>
      <c r="AO74" s="80"/>
      <c r="AP74" s="80"/>
      <c r="AQ74" s="80"/>
      <c r="AR74" s="80"/>
      <c r="AS74" s="80"/>
      <c r="AT74" s="80"/>
      <c r="AU74" s="82"/>
      <c r="AV74" s="80"/>
      <c r="AW74" s="80"/>
      <c r="AX74" s="80"/>
      <c r="AY74" s="80"/>
      <c r="AZ74" s="80"/>
      <c r="BA74" s="82"/>
      <c r="BB74" s="80"/>
    </row>
    <row r="75" spans="1:54" s="87" customFormat="1" ht="15.75">
      <c r="A75" s="74">
        <f t="shared" si="19"/>
        <v>69</v>
      </c>
      <c r="B75" s="118" t="s">
        <v>160</v>
      </c>
      <c r="C75" s="119" t="s">
        <v>161</v>
      </c>
      <c r="D75" s="121" t="s">
        <v>28</v>
      </c>
      <c r="E75" s="62">
        <f t="shared" si="16"/>
        <v>937</v>
      </c>
      <c r="F75" s="63"/>
      <c r="G75" s="64">
        <f t="shared" si="17"/>
        <v>0</v>
      </c>
      <c r="H75" s="104"/>
      <c r="I75" s="104"/>
      <c r="J75" s="104"/>
      <c r="K75" s="104"/>
      <c r="L75" s="66">
        <f t="shared" si="18"/>
        <v>907</v>
      </c>
      <c r="M75" s="67">
        <f t="shared" si="14"/>
        <v>0</v>
      </c>
      <c r="N75" s="68">
        <f t="shared" si="15"/>
        <v>30</v>
      </c>
      <c r="O75" s="105"/>
      <c r="P75" s="101">
        <v>607</v>
      </c>
      <c r="Q75" s="101"/>
      <c r="R75" s="101"/>
      <c r="S75" s="101"/>
      <c r="T75" s="101">
        <v>300</v>
      </c>
      <c r="U75" s="72"/>
      <c r="V75" s="106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>
        <v>20</v>
      </c>
      <c r="AQ75" s="101"/>
      <c r="AR75" s="101"/>
      <c r="AS75" s="101">
        <v>10</v>
      </c>
      <c r="AT75" s="101"/>
      <c r="AU75" s="101"/>
      <c r="AV75" s="101"/>
      <c r="AW75" s="101"/>
      <c r="AX75" s="101"/>
      <c r="AY75" s="101"/>
      <c r="AZ75" s="101"/>
      <c r="BA75" s="101"/>
      <c r="BB75" s="101"/>
    </row>
    <row r="76" spans="1:54" s="87" customFormat="1" ht="15.75">
      <c r="A76" s="74">
        <f t="shared" si="19"/>
        <v>70</v>
      </c>
      <c r="B76" s="123" t="s">
        <v>251</v>
      </c>
      <c r="C76" s="124" t="s">
        <v>55</v>
      </c>
      <c r="D76" s="120"/>
      <c r="E76" s="62">
        <f t="shared" si="16"/>
        <v>927</v>
      </c>
      <c r="F76" s="63">
        <v>927</v>
      </c>
      <c r="G76" s="64">
        <f t="shared" si="17"/>
        <v>0</v>
      </c>
      <c r="H76" s="78"/>
      <c r="I76" s="78"/>
      <c r="J76" s="78"/>
      <c r="K76" s="78"/>
      <c r="L76" s="66">
        <f t="shared" si="18"/>
        <v>0</v>
      </c>
      <c r="M76" s="67">
        <f t="shared" si="14"/>
        <v>0</v>
      </c>
      <c r="N76" s="68">
        <f t="shared" si="15"/>
        <v>0</v>
      </c>
      <c r="O76" s="79"/>
      <c r="P76" s="80"/>
      <c r="Q76" s="80"/>
      <c r="R76" s="80"/>
      <c r="S76" s="80"/>
      <c r="T76" s="80"/>
      <c r="U76" s="72"/>
      <c r="V76" s="81"/>
      <c r="W76" s="80"/>
      <c r="X76" s="80"/>
      <c r="Y76" s="80"/>
      <c r="Z76" s="80"/>
      <c r="AA76" s="80"/>
      <c r="AB76" s="80"/>
      <c r="AC76" s="80"/>
      <c r="AD76" s="80"/>
      <c r="AE76" s="80"/>
      <c r="AF76" s="82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2"/>
      <c r="AV76" s="80"/>
      <c r="AW76" s="101"/>
      <c r="AX76" s="101"/>
      <c r="AY76" s="101"/>
      <c r="AZ76" s="101"/>
      <c r="BA76" s="101"/>
      <c r="BB76" s="101"/>
    </row>
    <row r="77" spans="1:222" s="108" customFormat="1" ht="15.75">
      <c r="A77" s="74">
        <f t="shared" si="19"/>
        <v>71</v>
      </c>
      <c r="B77" s="118" t="s">
        <v>128</v>
      </c>
      <c r="C77" s="119" t="s">
        <v>127</v>
      </c>
      <c r="D77" s="121" t="s">
        <v>23</v>
      </c>
      <c r="E77" s="62">
        <f t="shared" si="16"/>
        <v>926</v>
      </c>
      <c r="F77" s="63">
        <v>906</v>
      </c>
      <c r="G77" s="64">
        <f t="shared" si="17"/>
        <v>0</v>
      </c>
      <c r="H77" s="78"/>
      <c r="I77" s="78"/>
      <c r="J77" s="78"/>
      <c r="K77" s="78"/>
      <c r="L77" s="66">
        <f t="shared" si="18"/>
        <v>0</v>
      </c>
      <c r="M77" s="67">
        <f t="shared" si="14"/>
        <v>0</v>
      </c>
      <c r="N77" s="68">
        <f t="shared" si="15"/>
        <v>20</v>
      </c>
      <c r="O77" s="79"/>
      <c r="P77" s="80"/>
      <c r="Q77" s="80"/>
      <c r="R77" s="80"/>
      <c r="S77" s="80"/>
      <c r="T77" s="80"/>
      <c r="U77" s="72"/>
      <c r="V77" s="81"/>
      <c r="W77" s="80"/>
      <c r="X77" s="80"/>
      <c r="Y77" s="80"/>
      <c r="Z77" s="80"/>
      <c r="AA77" s="80"/>
      <c r="AB77" s="80"/>
      <c r="AC77" s="80"/>
      <c r="AD77" s="80"/>
      <c r="AE77" s="80"/>
      <c r="AF77" s="82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>
        <v>20</v>
      </c>
      <c r="AU77" s="82"/>
      <c r="AV77" s="80"/>
      <c r="AW77" s="80"/>
      <c r="AX77" s="80"/>
      <c r="AY77" s="80"/>
      <c r="AZ77" s="80"/>
      <c r="BA77" s="82"/>
      <c r="BB77" s="80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</row>
    <row r="78" spans="1:54" s="87" customFormat="1" ht="15.75">
      <c r="A78" s="74">
        <f t="shared" si="19"/>
        <v>72</v>
      </c>
      <c r="B78" s="118" t="s">
        <v>224</v>
      </c>
      <c r="C78" s="119" t="s">
        <v>76</v>
      </c>
      <c r="D78" s="121"/>
      <c r="E78" s="62">
        <f t="shared" si="16"/>
        <v>921</v>
      </c>
      <c r="F78" s="63"/>
      <c r="G78" s="64">
        <f t="shared" si="17"/>
        <v>921</v>
      </c>
      <c r="H78" s="78"/>
      <c r="I78" s="78">
        <v>921</v>
      </c>
      <c r="J78" s="78"/>
      <c r="K78" s="78"/>
      <c r="L78" s="66">
        <f t="shared" si="18"/>
        <v>0</v>
      </c>
      <c r="M78" s="67">
        <f t="shared" si="14"/>
        <v>0</v>
      </c>
      <c r="N78" s="68">
        <f t="shared" si="15"/>
        <v>0</v>
      </c>
      <c r="O78" s="79"/>
      <c r="P78" s="80"/>
      <c r="Q78" s="80"/>
      <c r="R78" s="80"/>
      <c r="S78" s="80"/>
      <c r="T78" s="80"/>
      <c r="U78" s="72"/>
      <c r="V78" s="81"/>
      <c r="W78" s="80"/>
      <c r="X78" s="80"/>
      <c r="Y78" s="80"/>
      <c r="Z78" s="80"/>
      <c r="AA78" s="80"/>
      <c r="AB78" s="80"/>
      <c r="AC78" s="80"/>
      <c r="AD78" s="80"/>
      <c r="AE78" s="80"/>
      <c r="AF78" s="82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2"/>
      <c r="AV78" s="80"/>
      <c r="AW78" s="80"/>
      <c r="AX78" s="80"/>
      <c r="AY78" s="80"/>
      <c r="AZ78" s="80"/>
      <c r="BA78" s="82"/>
      <c r="BB78" s="80"/>
    </row>
    <row r="79" spans="1:54" s="87" customFormat="1" ht="15.75">
      <c r="A79" s="74">
        <f t="shared" si="19"/>
        <v>73</v>
      </c>
      <c r="B79" s="118" t="s">
        <v>252</v>
      </c>
      <c r="C79" s="119" t="s">
        <v>108</v>
      </c>
      <c r="D79" s="121"/>
      <c r="E79" s="62">
        <f t="shared" si="16"/>
        <v>918</v>
      </c>
      <c r="F79" s="63">
        <v>918</v>
      </c>
      <c r="G79" s="64">
        <f t="shared" si="17"/>
        <v>0</v>
      </c>
      <c r="H79" s="78"/>
      <c r="I79" s="78"/>
      <c r="J79" s="78"/>
      <c r="K79" s="78"/>
      <c r="L79" s="66">
        <f t="shared" si="18"/>
        <v>0</v>
      </c>
      <c r="M79" s="67">
        <f t="shared" si="14"/>
        <v>0</v>
      </c>
      <c r="N79" s="68">
        <f t="shared" si="15"/>
        <v>0</v>
      </c>
      <c r="O79" s="79"/>
      <c r="P79" s="80"/>
      <c r="Q79" s="80"/>
      <c r="R79" s="80"/>
      <c r="S79" s="80"/>
      <c r="T79" s="80"/>
      <c r="U79" s="72"/>
      <c r="V79" s="81"/>
      <c r="W79" s="80"/>
      <c r="X79" s="80"/>
      <c r="Y79" s="80"/>
      <c r="Z79" s="80"/>
      <c r="AA79" s="80"/>
      <c r="AB79" s="80"/>
      <c r="AC79" s="80"/>
      <c r="AD79" s="80"/>
      <c r="AE79" s="80"/>
      <c r="AF79" s="82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2"/>
      <c r="AV79" s="80"/>
      <c r="AW79" s="80"/>
      <c r="AX79" s="80"/>
      <c r="AY79" s="80"/>
      <c r="AZ79" s="80"/>
      <c r="BA79" s="82"/>
      <c r="BB79" s="80"/>
    </row>
    <row r="80" spans="1:54" s="87" customFormat="1" ht="15.75">
      <c r="A80" s="74">
        <f t="shared" si="19"/>
        <v>74</v>
      </c>
      <c r="B80" s="118" t="s">
        <v>275</v>
      </c>
      <c r="C80" s="119" t="s">
        <v>276</v>
      </c>
      <c r="D80" s="126" t="s">
        <v>24</v>
      </c>
      <c r="E80" s="62">
        <f t="shared" si="16"/>
        <v>915</v>
      </c>
      <c r="F80" s="63"/>
      <c r="G80" s="64">
        <f t="shared" si="17"/>
        <v>0</v>
      </c>
      <c r="H80" s="78"/>
      <c r="I80" s="78"/>
      <c r="J80" s="78"/>
      <c r="K80" s="78"/>
      <c r="L80" s="66">
        <f t="shared" si="18"/>
        <v>915</v>
      </c>
      <c r="M80" s="67">
        <f t="shared" si="14"/>
        <v>0</v>
      </c>
      <c r="N80" s="68">
        <f t="shared" si="15"/>
        <v>0</v>
      </c>
      <c r="O80" s="79"/>
      <c r="P80" s="80"/>
      <c r="Q80" s="80"/>
      <c r="R80" s="80"/>
      <c r="S80" s="80"/>
      <c r="T80" s="80"/>
      <c r="U80" s="72"/>
      <c r="V80" s="81"/>
      <c r="W80" s="80"/>
      <c r="X80" s="80"/>
      <c r="Y80" s="80"/>
      <c r="Z80" s="80"/>
      <c r="AA80" s="80"/>
      <c r="AB80" s="80"/>
      <c r="AC80" s="80"/>
      <c r="AD80" s="80"/>
      <c r="AE80" s="80"/>
      <c r="AF80" s="82"/>
      <c r="AG80" s="80"/>
      <c r="AH80" s="80">
        <v>459</v>
      </c>
      <c r="AI80" s="80">
        <v>456</v>
      </c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2"/>
      <c r="AV80" s="80"/>
      <c r="AW80" s="80"/>
      <c r="AX80" s="80"/>
      <c r="AY80" s="80"/>
      <c r="AZ80" s="80"/>
      <c r="BA80" s="82"/>
      <c r="BB80" s="80"/>
    </row>
    <row r="81" spans="1:54" s="87" customFormat="1" ht="15.75">
      <c r="A81" s="74">
        <f t="shared" si="19"/>
        <v>75</v>
      </c>
      <c r="B81" s="118" t="s">
        <v>259</v>
      </c>
      <c r="C81" s="119" t="s">
        <v>138</v>
      </c>
      <c r="D81" s="121" t="s">
        <v>38</v>
      </c>
      <c r="E81" s="62">
        <f t="shared" si="16"/>
        <v>912</v>
      </c>
      <c r="F81" s="63"/>
      <c r="G81" s="64">
        <f t="shared" si="17"/>
        <v>0</v>
      </c>
      <c r="H81" s="78"/>
      <c r="I81" s="78"/>
      <c r="J81" s="78"/>
      <c r="K81" s="78"/>
      <c r="L81" s="66">
        <f t="shared" si="18"/>
        <v>912</v>
      </c>
      <c r="M81" s="67">
        <f t="shared" si="14"/>
        <v>0</v>
      </c>
      <c r="N81" s="68">
        <f t="shared" si="15"/>
        <v>0</v>
      </c>
      <c r="O81" s="79"/>
      <c r="P81" s="80"/>
      <c r="Q81" s="80"/>
      <c r="R81" s="80"/>
      <c r="S81" s="80"/>
      <c r="T81" s="80"/>
      <c r="U81" s="72"/>
      <c r="V81" s="81"/>
      <c r="W81" s="80">
        <v>455</v>
      </c>
      <c r="X81" s="80">
        <v>457</v>
      </c>
      <c r="Y81" s="80"/>
      <c r="Z81" s="80"/>
      <c r="AA81" s="80"/>
      <c r="AB81" s="80"/>
      <c r="AC81" s="80"/>
      <c r="AD81" s="80"/>
      <c r="AE81" s="80"/>
      <c r="AF81" s="82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2"/>
      <c r="AV81" s="101"/>
      <c r="AW81" s="101"/>
      <c r="AX81" s="101"/>
      <c r="AY81" s="101"/>
      <c r="AZ81" s="101"/>
      <c r="BA81" s="101"/>
      <c r="BB81" s="101"/>
    </row>
    <row r="82" spans="1:54" s="87" customFormat="1" ht="15.75">
      <c r="A82" s="74">
        <f t="shared" si="19"/>
        <v>76</v>
      </c>
      <c r="B82" s="127" t="s">
        <v>213</v>
      </c>
      <c r="C82" s="119" t="s">
        <v>53</v>
      </c>
      <c r="D82" s="121" t="s">
        <v>39</v>
      </c>
      <c r="E82" s="62">
        <f t="shared" si="16"/>
        <v>781</v>
      </c>
      <c r="F82" s="63">
        <v>621</v>
      </c>
      <c r="G82" s="64">
        <f t="shared" si="17"/>
        <v>0</v>
      </c>
      <c r="H82" s="78"/>
      <c r="I82" s="78"/>
      <c r="J82" s="78"/>
      <c r="K82" s="78"/>
      <c r="L82" s="66">
        <f t="shared" si="18"/>
        <v>0</v>
      </c>
      <c r="M82" s="67">
        <f t="shared" si="14"/>
        <v>0</v>
      </c>
      <c r="N82" s="68">
        <f t="shared" si="15"/>
        <v>160</v>
      </c>
      <c r="O82" s="79"/>
      <c r="P82" s="80"/>
      <c r="Q82" s="80"/>
      <c r="R82" s="80"/>
      <c r="S82" s="80"/>
      <c r="T82" s="80"/>
      <c r="U82" s="72"/>
      <c r="V82" s="81"/>
      <c r="W82" s="80"/>
      <c r="X82" s="80"/>
      <c r="Y82" s="80"/>
      <c r="Z82" s="80"/>
      <c r="AA82" s="80"/>
      <c r="AB82" s="80"/>
      <c r="AC82" s="80"/>
      <c r="AD82" s="80"/>
      <c r="AE82" s="80"/>
      <c r="AF82" s="82"/>
      <c r="AG82" s="80"/>
      <c r="AH82" s="80"/>
      <c r="AI82" s="80"/>
      <c r="AJ82" s="80"/>
      <c r="AK82" s="80"/>
      <c r="AL82" s="80"/>
      <c r="AM82" s="80"/>
      <c r="AN82" s="80"/>
      <c r="AO82" s="80"/>
      <c r="AP82" s="80">
        <v>30</v>
      </c>
      <c r="AQ82" s="80">
        <v>50</v>
      </c>
      <c r="AR82" s="80">
        <v>30</v>
      </c>
      <c r="AS82" s="80">
        <v>50</v>
      </c>
      <c r="AT82" s="80"/>
      <c r="AU82" s="82"/>
      <c r="AV82" s="80"/>
      <c r="AW82" s="80"/>
      <c r="AX82" s="80"/>
      <c r="AY82" s="80"/>
      <c r="AZ82" s="80"/>
      <c r="BA82" s="82"/>
      <c r="BB82" s="80"/>
    </row>
    <row r="83" spans="1:222" s="87" customFormat="1" ht="15.75">
      <c r="A83" s="74">
        <f t="shared" si="19"/>
        <v>77</v>
      </c>
      <c r="B83" s="118" t="s">
        <v>49</v>
      </c>
      <c r="C83" s="119" t="s">
        <v>50</v>
      </c>
      <c r="D83" s="121" t="s">
        <v>24</v>
      </c>
      <c r="E83" s="62">
        <f t="shared" si="16"/>
        <v>760</v>
      </c>
      <c r="F83" s="63"/>
      <c r="G83" s="64">
        <f t="shared" si="17"/>
        <v>0</v>
      </c>
      <c r="H83" s="78"/>
      <c r="I83" s="78"/>
      <c r="J83" s="78"/>
      <c r="K83" s="78"/>
      <c r="L83" s="66">
        <f t="shared" si="18"/>
        <v>760</v>
      </c>
      <c r="M83" s="67">
        <f t="shared" si="14"/>
        <v>0</v>
      </c>
      <c r="N83" s="68">
        <f t="shared" si="15"/>
        <v>0</v>
      </c>
      <c r="O83" s="79"/>
      <c r="P83" s="80"/>
      <c r="Q83" s="80"/>
      <c r="R83" s="80"/>
      <c r="S83" s="80"/>
      <c r="T83" s="80"/>
      <c r="U83" s="72"/>
      <c r="V83" s="81"/>
      <c r="W83" s="80"/>
      <c r="X83" s="80"/>
      <c r="Y83" s="80"/>
      <c r="Z83" s="80"/>
      <c r="AA83" s="80"/>
      <c r="AB83" s="80"/>
      <c r="AC83" s="80"/>
      <c r="AD83" s="80"/>
      <c r="AE83" s="80"/>
      <c r="AF83" s="82"/>
      <c r="AG83" s="80"/>
      <c r="AH83" s="80"/>
      <c r="AI83" s="80"/>
      <c r="AJ83" s="80"/>
      <c r="AK83" s="80"/>
      <c r="AL83" s="80">
        <v>455</v>
      </c>
      <c r="AM83" s="80">
        <v>305</v>
      </c>
      <c r="AN83" s="80"/>
      <c r="AO83" s="80"/>
      <c r="AP83" s="80"/>
      <c r="AQ83" s="80"/>
      <c r="AR83" s="80"/>
      <c r="AS83" s="80"/>
      <c r="AT83" s="80"/>
      <c r="AU83" s="82"/>
      <c r="AV83" s="80"/>
      <c r="AW83" s="80"/>
      <c r="AX83" s="80"/>
      <c r="AY83" s="80"/>
      <c r="AZ83" s="80"/>
      <c r="BA83" s="82"/>
      <c r="BB83" s="80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</row>
    <row r="84" spans="1:54" s="87" customFormat="1" ht="15.75">
      <c r="A84" s="74">
        <f t="shared" si="19"/>
        <v>78</v>
      </c>
      <c r="B84" s="118" t="s">
        <v>273</v>
      </c>
      <c r="C84" s="119" t="s">
        <v>58</v>
      </c>
      <c r="D84" s="121" t="s">
        <v>274</v>
      </c>
      <c r="E84" s="62">
        <f t="shared" si="16"/>
        <v>756</v>
      </c>
      <c r="F84" s="63"/>
      <c r="G84" s="64">
        <f t="shared" si="17"/>
        <v>0</v>
      </c>
      <c r="H84" s="78"/>
      <c r="I84" s="78"/>
      <c r="J84" s="78"/>
      <c r="K84" s="78"/>
      <c r="L84" s="66">
        <f t="shared" si="18"/>
        <v>756</v>
      </c>
      <c r="M84" s="67">
        <f t="shared" si="14"/>
        <v>0</v>
      </c>
      <c r="N84" s="68">
        <f t="shared" si="15"/>
        <v>0</v>
      </c>
      <c r="O84" s="79"/>
      <c r="P84" s="80"/>
      <c r="Q84" s="80"/>
      <c r="R84" s="80"/>
      <c r="S84" s="80"/>
      <c r="T84" s="80"/>
      <c r="U84" s="72"/>
      <c r="V84" s="81"/>
      <c r="W84" s="80"/>
      <c r="X84" s="80"/>
      <c r="Y84" s="80"/>
      <c r="Z84" s="80"/>
      <c r="AA84" s="80"/>
      <c r="AB84" s="80"/>
      <c r="AC84" s="80"/>
      <c r="AD84" s="80"/>
      <c r="AE84" s="80"/>
      <c r="AF84" s="82"/>
      <c r="AG84" s="80"/>
      <c r="AH84" s="80"/>
      <c r="AI84" s="80">
        <v>756</v>
      </c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2"/>
      <c r="AV84" s="80"/>
      <c r="AW84" s="80"/>
      <c r="AX84" s="80"/>
      <c r="AY84" s="80"/>
      <c r="AZ84" s="80"/>
      <c r="BA84" s="82"/>
      <c r="BB84" s="80"/>
    </row>
    <row r="85" spans="1:54" s="87" customFormat="1" ht="15.75">
      <c r="A85" s="74">
        <f t="shared" si="19"/>
        <v>79</v>
      </c>
      <c r="B85" s="118" t="s">
        <v>88</v>
      </c>
      <c r="C85" s="119" t="s">
        <v>89</v>
      </c>
      <c r="D85" s="121" t="s">
        <v>23</v>
      </c>
      <c r="E85" s="62">
        <f t="shared" si="16"/>
        <v>698</v>
      </c>
      <c r="F85" s="63"/>
      <c r="G85" s="64">
        <f t="shared" si="17"/>
        <v>0</v>
      </c>
      <c r="H85" s="78"/>
      <c r="I85" s="78"/>
      <c r="J85" s="78"/>
      <c r="K85" s="78"/>
      <c r="L85" s="66">
        <f t="shared" si="18"/>
        <v>300</v>
      </c>
      <c r="M85" s="67">
        <f t="shared" si="14"/>
        <v>308</v>
      </c>
      <c r="N85" s="68">
        <f t="shared" si="15"/>
        <v>90</v>
      </c>
      <c r="O85" s="79"/>
      <c r="P85" s="80"/>
      <c r="Q85" s="80"/>
      <c r="R85" s="80"/>
      <c r="S85" s="80"/>
      <c r="T85" s="80"/>
      <c r="U85" s="72"/>
      <c r="V85" s="81"/>
      <c r="W85" s="80"/>
      <c r="X85" s="80"/>
      <c r="Y85" s="80"/>
      <c r="Z85" s="80"/>
      <c r="AA85" s="80"/>
      <c r="AB85" s="80"/>
      <c r="AC85" s="80"/>
      <c r="AD85" s="80"/>
      <c r="AE85" s="80">
        <v>300</v>
      </c>
      <c r="AF85" s="82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>
        <v>20</v>
      </c>
      <c r="AS85" s="80">
        <v>20</v>
      </c>
      <c r="AT85" s="80">
        <v>20</v>
      </c>
      <c r="AU85" s="82">
        <v>30</v>
      </c>
      <c r="AV85" s="80"/>
      <c r="AW85" s="80"/>
      <c r="AX85" s="80"/>
      <c r="AY85" s="80"/>
      <c r="AZ85" s="80"/>
      <c r="BA85" s="82">
        <v>308</v>
      </c>
      <c r="BB85" s="80"/>
    </row>
    <row r="86" spans="1:54" s="87" customFormat="1" ht="15.75">
      <c r="A86" s="74">
        <f t="shared" si="19"/>
        <v>80</v>
      </c>
      <c r="B86" s="123" t="s">
        <v>120</v>
      </c>
      <c r="C86" s="124" t="s">
        <v>121</v>
      </c>
      <c r="D86" s="125" t="s">
        <v>27</v>
      </c>
      <c r="E86" s="62">
        <f t="shared" si="16"/>
        <v>652</v>
      </c>
      <c r="F86" s="63"/>
      <c r="G86" s="64">
        <f t="shared" si="17"/>
        <v>612</v>
      </c>
      <c r="H86" s="78"/>
      <c r="I86" s="78"/>
      <c r="J86" s="78"/>
      <c r="K86" s="78">
        <v>612</v>
      </c>
      <c r="L86" s="66">
        <f t="shared" si="18"/>
        <v>0</v>
      </c>
      <c r="M86" s="67">
        <f t="shared" si="14"/>
        <v>0</v>
      </c>
      <c r="N86" s="68">
        <f t="shared" si="15"/>
        <v>40</v>
      </c>
      <c r="O86" s="79"/>
      <c r="P86" s="80"/>
      <c r="Q86" s="80"/>
      <c r="R86" s="80"/>
      <c r="S86" s="80"/>
      <c r="T86" s="80"/>
      <c r="U86" s="72"/>
      <c r="V86" s="81"/>
      <c r="W86" s="80"/>
      <c r="X86" s="80"/>
      <c r="Y86" s="80"/>
      <c r="Z86" s="80"/>
      <c r="AA86" s="80"/>
      <c r="AB86" s="80"/>
      <c r="AC86" s="80"/>
      <c r="AD86" s="80"/>
      <c r="AE86" s="80"/>
      <c r="AF86" s="82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>
        <v>10</v>
      </c>
      <c r="AU86" s="82"/>
      <c r="AV86" s="80">
        <v>30</v>
      </c>
      <c r="AW86" s="80"/>
      <c r="AX86" s="80"/>
      <c r="AY86" s="80"/>
      <c r="AZ86" s="80"/>
      <c r="BA86" s="82"/>
      <c r="BB86" s="80"/>
    </row>
    <row r="87" spans="1:54" s="87" customFormat="1" ht="15.75">
      <c r="A87" s="74">
        <f t="shared" si="19"/>
        <v>81</v>
      </c>
      <c r="B87" s="118" t="s">
        <v>253</v>
      </c>
      <c r="C87" s="119" t="s">
        <v>161</v>
      </c>
      <c r="D87" s="121"/>
      <c r="E87" s="62">
        <f t="shared" si="16"/>
        <v>615</v>
      </c>
      <c r="F87" s="63">
        <v>615</v>
      </c>
      <c r="G87" s="64">
        <f t="shared" si="17"/>
        <v>0</v>
      </c>
      <c r="H87" s="78"/>
      <c r="I87" s="78"/>
      <c r="J87" s="78"/>
      <c r="K87" s="78"/>
      <c r="L87" s="66">
        <f t="shared" si="18"/>
        <v>0</v>
      </c>
      <c r="M87" s="67">
        <f t="shared" si="14"/>
        <v>0</v>
      </c>
      <c r="N87" s="68">
        <f t="shared" si="15"/>
        <v>0</v>
      </c>
      <c r="O87" s="79"/>
      <c r="P87" s="80"/>
      <c r="Q87" s="80"/>
      <c r="R87" s="80"/>
      <c r="S87" s="80"/>
      <c r="T87" s="80"/>
      <c r="U87" s="72"/>
      <c r="V87" s="81"/>
      <c r="W87" s="80"/>
      <c r="X87" s="80"/>
      <c r="Y87" s="80"/>
      <c r="Z87" s="80"/>
      <c r="AA87" s="80"/>
      <c r="AB87" s="80"/>
      <c r="AC87" s="80"/>
      <c r="AD87" s="80"/>
      <c r="AE87" s="80"/>
      <c r="AF87" s="82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2"/>
      <c r="AV87" s="101"/>
      <c r="AW87" s="101"/>
      <c r="AX87" s="101"/>
      <c r="AY87" s="101"/>
      <c r="AZ87" s="101"/>
      <c r="BA87" s="101"/>
      <c r="BB87" s="101"/>
    </row>
    <row r="88" spans="1:74" s="87" customFormat="1" ht="15.75">
      <c r="A88" s="74">
        <f t="shared" si="19"/>
        <v>82</v>
      </c>
      <c r="B88" s="118" t="s">
        <v>254</v>
      </c>
      <c r="C88" s="119" t="s">
        <v>113</v>
      </c>
      <c r="D88" s="120" t="s">
        <v>26</v>
      </c>
      <c r="E88" s="62">
        <f t="shared" si="16"/>
        <v>612</v>
      </c>
      <c r="F88" s="63">
        <v>612</v>
      </c>
      <c r="G88" s="64">
        <f t="shared" si="17"/>
        <v>0</v>
      </c>
      <c r="H88" s="78"/>
      <c r="I88" s="78"/>
      <c r="J88" s="78"/>
      <c r="K88" s="78"/>
      <c r="L88" s="66">
        <f t="shared" si="18"/>
        <v>0</v>
      </c>
      <c r="M88" s="67">
        <f t="shared" si="14"/>
        <v>0</v>
      </c>
      <c r="N88" s="68">
        <f t="shared" si="15"/>
        <v>0</v>
      </c>
      <c r="O88" s="79"/>
      <c r="P88" s="80"/>
      <c r="Q88" s="80"/>
      <c r="R88" s="80"/>
      <c r="S88" s="80"/>
      <c r="T88" s="80"/>
      <c r="U88" s="72"/>
      <c r="V88" s="81"/>
      <c r="W88" s="80"/>
      <c r="X88" s="80"/>
      <c r="Y88" s="80"/>
      <c r="Z88" s="80"/>
      <c r="AA88" s="80"/>
      <c r="AB88" s="80"/>
      <c r="AC88" s="80"/>
      <c r="AD88" s="80"/>
      <c r="AE88" s="80"/>
      <c r="AF88" s="82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2"/>
      <c r="AV88" s="80"/>
      <c r="AW88" s="80"/>
      <c r="AX88" s="80"/>
      <c r="AY88" s="80"/>
      <c r="AZ88" s="80"/>
      <c r="BA88" s="82"/>
      <c r="BB88" s="80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</row>
    <row r="89" spans="1:54" s="87" customFormat="1" ht="15.75">
      <c r="A89" s="74">
        <f t="shared" si="19"/>
        <v>83</v>
      </c>
      <c r="B89" s="118" t="s">
        <v>164</v>
      </c>
      <c r="C89" s="119" t="s">
        <v>151</v>
      </c>
      <c r="D89" s="120"/>
      <c r="E89" s="62">
        <f t="shared" si="16"/>
        <v>608</v>
      </c>
      <c r="F89" s="63"/>
      <c r="G89" s="64">
        <f t="shared" si="17"/>
        <v>0</v>
      </c>
      <c r="H89" s="78"/>
      <c r="I89" s="78"/>
      <c r="J89" s="78"/>
      <c r="K89" s="78"/>
      <c r="L89" s="66">
        <f t="shared" si="18"/>
        <v>608</v>
      </c>
      <c r="M89" s="67">
        <f t="shared" si="14"/>
        <v>0</v>
      </c>
      <c r="N89" s="68">
        <f t="shared" si="15"/>
        <v>0</v>
      </c>
      <c r="O89" s="79"/>
      <c r="P89" s="80"/>
      <c r="Q89" s="80"/>
      <c r="R89" s="80"/>
      <c r="S89" s="80"/>
      <c r="T89" s="80"/>
      <c r="U89" s="72"/>
      <c r="V89" s="81"/>
      <c r="W89" s="80"/>
      <c r="X89" s="80"/>
      <c r="Y89" s="80"/>
      <c r="Z89" s="80"/>
      <c r="AA89" s="80"/>
      <c r="AB89" s="80"/>
      <c r="AC89" s="80"/>
      <c r="AD89" s="80"/>
      <c r="AE89" s="80"/>
      <c r="AF89" s="82"/>
      <c r="AG89" s="80"/>
      <c r="AH89" s="80"/>
      <c r="AI89" s="80"/>
      <c r="AJ89" s="80"/>
      <c r="AK89" s="80"/>
      <c r="AL89" s="80">
        <v>608</v>
      </c>
      <c r="AM89" s="80"/>
      <c r="AN89" s="80"/>
      <c r="AO89" s="80"/>
      <c r="AP89" s="80"/>
      <c r="AQ89" s="80"/>
      <c r="AR89" s="80"/>
      <c r="AS89" s="80"/>
      <c r="AT89" s="80"/>
      <c r="AU89" s="82"/>
      <c r="AV89" s="80"/>
      <c r="AW89" s="80"/>
      <c r="AX89" s="80"/>
      <c r="AY89" s="80"/>
      <c r="AZ89" s="80"/>
      <c r="BA89" s="82"/>
      <c r="BB89" s="80"/>
    </row>
    <row r="90" spans="1:54" s="87" customFormat="1" ht="15.75">
      <c r="A90" s="74">
        <f t="shared" si="19"/>
        <v>84</v>
      </c>
      <c r="B90" s="83" t="s">
        <v>180</v>
      </c>
      <c r="C90" s="76" t="s">
        <v>74</v>
      </c>
      <c r="D90" s="77" t="s">
        <v>38</v>
      </c>
      <c r="E90" s="62">
        <f t="shared" si="16"/>
        <v>608</v>
      </c>
      <c r="F90" s="63"/>
      <c r="G90" s="64">
        <f t="shared" si="17"/>
        <v>0</v>
      </c>
      <c r="H90" s="78"/>
      <c r="I90" s="78"/>
      <c r="J90" s="78"/>
      <c r="K90" s="78"/>
      <c r="L90" s="66">
        <f t="shared" si="18"/>
        <v>608</v>
      </c>
      <c r="M90" s="67">
        <f t="shared" si="14"/>
        <v>0</v>
      </c>
      <c r="N90" s="68">
        <f t="shared" si="15"/>
        <v>0</v>
      </c>
      <c r="O90" s="79"/>
      <c r="P90" s="80"/>
      <c r="Q90" s="80"/>
      <c r="R90" s="80"/>
      <c r="S90" s="80"/>
      <c r="T90" s="80"/>
      <c r="U90" s="72"/>
      <c r="V90" s="81"/>
      <c r="W90" s="80"/>
      <c r="X90" s="80">
        <v>456</v>
      </c>
      <c r="Y90" s="80">
        <v>152</v>
      </c>
      <c r="Z90" s="80"/>
      <c r="AA90" s="80"/>
      <c r="AB90" s="80"/>
      <c r="AC90" s="80"/>
      <c r="AD90" s="80"/>
      <c r="AE90" s="80"/>
      <c r="AF90" s="82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2"/>
      <c r="AV90" s="80"/>
      <c r="AW90" s="80"/>
      <c r="AX90" s="80"/>
      <c r="AY90" s="80"/>
      <c r="AZ90" s="80"/>
      <c r="BA90" s="82"/>
      <c r="BB90" s="80"/>
    </row>
    <row r="91" spans="1:54" s="87" customFormat="1" ht="15.75">
      <c r="A91" s="74">
        <f t="shared" si="19"/>
        <v>85</v>
      </c>
      <c r="B91" s="103" t="s">
        <v>150</v>
      </c>
      <c r="C91" s="76" t="s">
        <v>151</v>
      </c>
      <c r="D91" s="111" t="s">
        <v>27</v>
      </c>
      <c r="E91" s="62">
        <f t="shared" si="16"/>
        <v>607</v>
      </c>
      <c r="F91" s="63"/>
      <c r="G91" s="64">
        <f t="shared" si="17"/>
        <v>0</v>
      </c>
      <c r="H91" s="104"/>
      <c r="I91" s="104"/>
      <c r="J91" s="104"/>
      <c r="K91" s="104"/>
      <c r="L91" s="66">
        <f t="shared" si="18"/>
        <v>607</v>
      </c>
      <c r="M91" s="67">
        <f t="shared" si="14"/>
        <v>0</v>
      </c>
      <c r="N91" s="68">
        <f t="shared" si="15"/>
        <v>0</v>
      </c>
      <c r="O91" s="105"/>
      <c r="P91" s="101"/>
      <c r="Q91" s="101"/>
      <c r="R91" s="101"/>
      <c r="S91" s="101"/>
      <c r="T91" s="101"/>
      <c r="U91" s="72">
        <v>607</v>
      </c>
      <c r="V91" s="106"/>
      <c r="W91" s="101"/>
      <c r="X91" s="101"/>
      <c r="Y91" s="101"/>
      <c r="Z91" s="101"/>
      <c r="AA91" s="101"/>
      <c r="AB91" s="101"/>
      <c r="AC91" s="101"/>
      <c r="AD91" s="101"/>
      <c r="AE91" s="101"/>
      <c r="AF91" s="102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2"/>
      <c r="AV91" s="101"/>
      <c r="AW91" s="80"/>
      <c r="AX91" s="80"/>
      <c r="AY91" s="80"/>
      <c r="AZ91" s="80"/>
      <c r="BA91" s="82"/>
      <c r="BB91" s="80"/>
    </row>
    <row r="92" spans="1:54" s="87" customFormat="1" ht="15.75">
      <c r="A92" s="74">
        <f t="shared" si="19"/>
        <v>86</v>
      </c>
      <c r="B92" s="118" t="s">
        <v>255</v>
      </c>
      <c r="C92" s="119" t="s">
        <v>151</v>
      </c>
      <c r="D92" s="121"/>
      <c r="E92" s="62">
        <f t="shared" si="16"/>
        <v>606</v>
      </c>
      <c r="F92" s="63">
        <v>606</v>
      </c>
      <c r="G92" s="64">
        <f t="shared" si="17"/>
        <v>0</v>
      </c>
      <c r="H92" s="78"/>
      <c r="I92" s="78"/>
      <c r="J92" s="78"/>
      <c r="K92" s="78"/>
      <c r="L92" s="66">
        <f t="shared" si="18"/>
        <v>0</v>
      </c>
      <c r="M92" s="67">
        <f t="shared" si="14"/>
        <v>0</v>
      </c>
      <c r="N92" s="68">
        <f t="shared" si="15"/>
        <v>0</v>
      </c>
      <c r="O92" s="79"/>
      <c r="P92" s="80"/>
      <c r="Q92" s="80"/>
      <c r="R92" s="80"/>
      <c r="S92" s="80"/>
      <c r="T92" s="80"/>
      <c r="U92" s="72"/>
      <c r="V92" s="81"/>
      <c r="W92" s="80"/>
      <c r="X92" s="80"/>
      <c r="Y92" s="80"/>
      <c r="Z92" s="80"/>
      <c r="AA92" s="80"/>
      <c r="AB92" s="80"/>
      <c r="AC92" s="80"/>
      <c r="AD92" s="80"/>
      <c r="AE92" s="80"/>
      <c r="AF92" s="82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2"/>
      <c r="AV92" s="101"/>
      <c r="AW92" s="101"/>
      <c r="AX92" s="101"/>
      <c r="AY92" s="101"/>
      <c r="AZ92" s="101"/>
      <c r="BA92" s="101"/>
      <c r="BB92" s="101"/>
    </row>
    <row r="93" spans="1:54" s="87" customFormat="1" ht="15.75">
      <c r="A93" s="74">
        <f t="shared" si="19"/>
        <v>87</v>
      </c>
      <c r="B93" s="83" t="s">
        <v>286</v>
      </c>
      <c r="C93" s="96" t="s">
        <v>121</v>
      </c>
      <c r="D93" s="84" t="s">
        <v>28</v>
      </c>
      <c r="E93" s="62">
        <f t="shared" si="16"/>
        <v>606</v>
      </c>
      <c r="F93" s="63"/>
      <c r="G93" s="64">
        <f t="shared" si="17"/>
        <v>606</v>
      </c>
      <c r="H93" s="78">
        <v>606</v>
      </c>
      <c r="I93" s="78"/>
      <c r="J93" s="78"/>
      <c r="K93" s="78"/>
      <c r="L93" s="148">
        <f t="shared" si="18"/>
        <v>0</v>
      </c>
      <c r="M93" s="149">
        <f t="shared" si="14"/>
        <v>0</v>
      </c>
      <c r="N93" s="150">
        <f t="shared" si="15"/>
        <v>0</v>
      </c>
      <c r="O93" s="79"/>
      <c r="P93" s="80"/>
      <c r="Q93" s="80"/>
      <c r="R93" s="80"/>
      <c r="S93" s="80"/>
      <c r="T93" s="80"/>
      <c r="U93" s="80"/>
      <c r="V93" s="81"/>
      <c r="W93" s="80"/>
      <c r="X93" s="80"/>
      <c r="Y93" s="80"/>
      <c r="Z93" s="80"/>
      <c r="AA93" s="80"/>
      <c r="AB93" s="80"/>
      <c r="AC93" s="80"/>
      <c r="AD93" s="80"/>
      <c r="AE93" s="80"/>
      <c r="AF93" s="82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2"/>
      <c r="AV93" s="80"/>
      <c r="AW93" s="80"/>
      <c r="AX93" s="80"/>
      <c r="AY93" s="80"/>
      <c r="AZ93" s="80"/>
      <c r="BA93" s="82"/>
      <c r="BB93" s="80"/>
    </row>
    <row r="94" spans="1:54" s="87" customFormat="1" ht="15.75">
      <c r="A94" s="74">
        <f t="shared" si="19"/>
        <v>88</v>
      </c>
      <c r="B94" s="118" t="s">
        <v>256</v>
      </c>
      <c r="C94" s="119" t="s">
        <v>197</v>
      </c>
      <c r="D94" s="121"/>
      <c r="E94" s="62">
        <f t="shared" si="16"/>
        <v>603</v>
      </c>
      <c r="F94" s="63">
        <v>603</v>
      </c>
      <c r="G94" s="64">
        <f t="shared" si="17"/>
        <v>0</v>
      </c>
      <c r="H94" s="78"/>
      <c r="I94" s="78"/>
      <c r="J94" s="78"/>
      <c r="K94" s="78"/>
      <c r="L94" s="66">
        <f t="shared" si="18"/>
        <v>0</v>
      </c>
      <c r="M94" s="67">
        <f t="shared" si="14"/>
        <v>0</v>
      </c>
      <c r="N94" s="68">
        <f t="shared" si="15"/>
        <v>0</v>
      </c>
      <c r="O94" s="79"/>
      <c r="P94" s="80"/>
      <c r="Q94" s="80"/>
      <c r="R94" s="80"/>
      <c r="S94" s="80"/>
      <c r="T94" s="80"/>
      <c r="U94" s="72"/>
      <c r="V94" s="81"/>
      <c r="W94" s="80"/>
      <c r="X94" s="80"/>
      <c r="Y94" s="80"/>
      <c r="Z94" s="80"/>
      <c r="AA94" s="80"/>
      <c r="AB94" s="80"/>
      <c r="AC94" s="80"/>
      <c r="AD94" s="80"/>
      <c r="AE94" s="80"/>
      <c r="AF94" s="82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2"/>
      <c r="AV94" s="80"/>
      <c r="AW94" s="80"/>
      <c r="AX94" s="80"/>
      <c r="AY94" s="80"/>
      <c r="AZ94" s="80"/>
      <c r="BA94" s="82"/>
      <c r="BB94" s="80"/>
    </row>
    <row r="95" spans="1:54" s="87" customFormat="1" ht="15.75">
      <c r="A95" s="74">
        <f t="shared" si="19"/>
        <v>89</v>
      </c>
      <c r="B95" s="118" t="s">
        <v>166</v>
      </c>
      <c r="C95" s="119" t="s">
        <v>55</v>
      </c>
      <c r="D95" s="126" t="s">
        <v>24</v>
      </c>
      <c r="E95" s="62">
        <f t="shared" si="16"/>
        <v>602</v>
      </c>
      <c r="F95" s="63"/>
      <c r="G95" s="64">
        <f t="shared" si="17"/>
        <v>0</v>
      </c>
      <c r="H95" s="78"/>
      <c r="I95" s="78"/>
      <c r="J95" s="78"/>
      <c r="K95" s="78"/>
      <c r="L95" s="66">
        <f t="shared" si="18"/>
        <v>602</v>
      </c>
      <c r="M95" s="67">
        <f t="shared" si="14"/>
        <v>0</v>
      </c>
      <c r="N95" s="68">
        <f t="shared" si="15"/>
        <v>0</v>
      </c>
      <c r="O95" s="79"/>
      <c r="P95" s="80"/>
      <c r="Q95" s="80"/>
      <c r="R95" s="80"/>
      <c r="S95" s="80"/>
      <c r="T95" s="80"/>
      <c r="U95" s="72"/>
      <c r="V95" s="81"/>
      <c r="W95" s="80"/>
      <c r="X95" s="80"/>
      <c r="Y95" s="80"/>
      <c r="Z95" s="80"/>
      <c r="AA95" s="80"/>
      <c r="AB95" s="80"/>
      <c r="AC95" s="80"/>
      <c r="AD95" s="80"/>
      <c r="AE95" s="80"/>
      <c r="AF95" s="82"/>
      <c r="AG95" s="80"/>
      <c r="AH95" s="80">
        <v>302</v>
      </c>
      <c r="AI95" s="80"/>
      <c r="AJ95" s="80"/>
      <c r="AK95" s="80"/>
      <c r="AL95" s="80">
        <v>300</v>
      </c>
      <c r="AM95" s="80"/>
      <c r="AN95" s="80"/>
      <c r="AO95" s="80"/>
      <c r="AP95" s="80"/>
      <c r="AQ95" s="80"/>
      <c r="AR95" s="80"/>
      <c r="AS95" s="80"/>
      <c r="AT95" s="80"/>
      <c r="AU95" s="82"/>
      <c r="AV95" s="80"/>
      <c r="AW95" s="80"/>
      <c r="AX95" s="80"/>
      <c r="AY95" s="80"/>
      <c r="AZ95" s="80"/>
      <c r="BA95" s="82"/>
      <c r="BB95" s="80"/>
    </row>
    <row r="96" spans="1:54" s="87" customFormat="1" ht="15.75">
      <c r="A96" s="74">
        <f t="shared" si="19"/>
        <v>90</v>
      </c>
      <c r="B96" s="118" t="s">
        <v>225</v>
      </c>
      <c r="C96" s="119" t="s">
        <v>53</v>
      </c>
      <c r="D96" s="121"/>
      <c r="E96" s="62">
        <f t="shared" si="16"/>
        <v>600</v>
      </c>
      <c r="F96" s="63"/>
      <c r="G96" s="64">
        <f t="shared" si="17"/>
        <v>600</v>
      </c>
      <c r="H96" s="78"/>
      <c r="I96" s="78">
        <v>600</v>
      </c>
      <c r="J96" s="78"/>
      <c r="K96" s="78"/>
      <c r="L96" s="66">
        <f t="shared" si="18"/>
        <v>0</v>
      </c>
      <c r="M96" s="67">
        <f t="shared" si="14"/>
        <v>0</v>
      </c>
      <c r="N96" s="68">
        <f t="shared" si="15"/>
        <v>0</v>
      </c>
      <c r="O96" s="79"/>
      <c r="P96" s="80"/>
      <c r="Q96" s="80"/>
      <c r="R96" s="80"/>
      <c r="S96" s="80"/>
      <c r="T96" s="80"/>
      <c r="U96" s="72"/>
      <c r="V96" s="81"/>
      <c r="W96" s="80"/>
      <c r="X96" s="80"/>
      <c r="Y96" s="80"/>
      <c r="Z96" s="80"/>
      <c r="AA96" s="80"/>
      <c r="AB96" s="80"/>
      <c r="AC96" s="80"/>
      <c r="AD96" s="80"/>
      <c r="AE96" s="80"/>
      <c r="AF96" s="82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2"/>
      <c r="AV96" s="80"/>
      <c r="AW96" s="80"/>
      <c r="AX96" s="80"/>
      <c r="AY96" s="80"/>
      <c r="AZ96" s="80"/>
      <c r="BA96" s="82"/>
      <c r="BB96" s="80"/>
    </row>
    <row r="97" spans="1:54" s="87" customFormat="1" ht="15.75">
      <c r="A97" s="74">
        <f t="shared" si="19"/>
        <v>91</v>
      </c>
      <c r="B97" s="118" t="s">
        <v>238</v>
      </c>
      <c r="C97" s="119" t="s">
        <v>96</v>
      </c>
      <c r="D97" s="121" t="s">
        <v>23</v>
      </c>
      <c r="E97" s="62">
        <f t="shared" si="16"/>
        <v>460</v>
      </c>
      <c r="F97" s="63"/>
      <c r="G97" s="64">
        <f t="shared" si="17"/>
        <v>0</v>
      </c>
      <c r="H97" s="78"/>
      <c r="I97" s="78"/>
      <c r="J97" s="78"/>
      <c r="K97" s="78"/>
      <c r="L97" s="66">
        <f t="shared" si="18"/>
        <v>0</v>
      </c>
      <c r="M97" s="67">
        <f aca="true" t="shared" si="20" ref="M97:M128">IF(COUNT(AZ97:BB97)&lt;1,0,LARGE(AZ97:BB97,1))+IF(COUNT(AZ97:BB97)&lt;2,0,LARGE(AZ97:BB97,2))</f>
        <v>460</v>
      </c>
      <c r="N97" s="68">
        <f aca="true" t="shared" si="21" ref="N97:N128">SUM(AN97:AV97)</f>
        <v>0</v>
      </c>
      <c r="O97" s="79"/>
      <c r="P97" s="80"/>
      <c r="Q97" s="80"/>
      <c r="R97" s="80"/>
      <c r="S97" s="80"/>
      <c r="T97" s="80"/>
      <c r="U97" s="72"/>
      <c r="V97" s="81"/>
      <c r="W97" s="80"/>
      <c r="X97" s="80"/>
      <c r="Y97" s="80"/>
      <c r="Z97" s="80"/>
      <c r="AA97" s="80"/>
      <c r="AB97" s="80"/>
      <c r="AC97" s="80"/>
      <c r="AD97" s="80"/>
      <c r="AE97" s="80"/>
      <c r="AF97" s="82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2"/>
      <c r="AV97" s="80"/>
      <c r="AW97" s="80"/>
      <c r="AX97" s="80"/>
      <c r="AY97" s="80"/>
      <c r="AZ97" s="80"/>
      <c r="BA97" s="82">
        <v>460</v>
      </c>
      <c r="BB97" s="80"/>
    </row>
    <row r="98" spans="1:54" s="87" customFormat="1" ht="18">
      <c r="A98" s="74">
        <f t="shared" si="19"/>
        <v>92</v>
      </c>
      <c r="B98" s="123" t="s">
        <v>141</v>
      </c>
      <c r="C98" s="124" t="s">
        <v>142</v>
      </c>
      <c r="D98" s="120" t="s">
        <v>26</v>
      </c>
      <c r="E98" s="62">
        <f t="shared" si="16"/>
        <v>455</v>
      </c>
      <c r="F98" s="63"/>
      <c r="G98" s="64">
        <f t="shared" si="17"/>
        <v>0</v>
      </c>
      <c r="H98" s="78"/>
      <c r="I98" s="78"/>
      <c r="J98" s="78"/>
      <c r="K98" s="78"/>
      <c r="L98" s="66">
        <f t="shared" si="18"/>
        <v>455</v>
      </c>
      <c r="M98" s="67">
        <f t="shared" si="20"/>
        <v>0</v>
      </c>
      <c r="N98" s="68">
        <f t="shared" si="21"/>
        <v>0</v>
      </c>
      <c r="O98" s="79"/>
      <c r="P98" s="80"/>
      <c r="Q98" s="109"/>
      <c r="R98" s="109"/>
      <c r="S98" s="80"/>
      <c r="T98" s="80"/>
      <c r="U98" s="72"/>
      <c r="V98" s="81"/>
      <c r="W98" s="80"/>
      <c r="X98" s="80"/>
      <c r="Y98" s="80"/>
      <c r="Z98" s="80"/>
      <c r="AA98" s="80"/>
      <c r="AB98" s="80"/>
      <c r="AC98" s="80"/>
      <c r="AD98" s="80"/>
      <c r="AE98" s="80">
        <v>455</v>
      </c>
      <c r="AF98" s="82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2"/>
      <c r="AV98" s="80"/>
      <c r="AW98" s="80"/>
      <c r="AX98" s="80"/>
      <c r="AY98" s="80"/>
      <c r="AZ98" s="80"/>
      <c r="BA98" s="82"/>
      <c r="BB98" s="80"/>
    </row>
    <row r="99" spans="1:54" s="87" customFormat="1" ht="15.75">
      <c r="A99" s="74">
        <f t="shared" si="19"/>
        <v>93</v>
      </c>
      <c r="B99" s="123" t="s">
        <v>105</v>
      </c>
      <c r="C99" s="124" t="s">
        <v>106</v>
      </c>
      <c r="D99" s="121" t="s">
        <v>24</v>
      </c>
      <c r="E99" s="62">
        <f t="shared" si="16"/>
        <v>454</v>
      </c>
      <c r="F99" s="63"/>
      <c r="G99" s="64">
        <f t="shared" si="17"/>
        <v>0</v>
      </c>
      <c r="H99" s="78"/>
      <c r="I99" s="78"/>
      <c r="J99" s="78"/>
      <c r="K99" s="78"/>
      <c r="L99" s="66">
        <f t="shared" si="18"/>
        <v>454</v>
      </c>
      <c r="M99" s="67">
        <f t="shared" si="20"/>
        <v>0</v>
      </c>
      <c r="N99" s="68">
        <f t="shared" si="21"/>
        <v>0</v>
      </c>
      <c r="O99" s="79"/>
      <c r="P99" s="80"/>
      <c r="Q99" s="80"/>
      <c r="R99" s="80"/>
      <c r="S99" s="80"/>
      <c r="T99" s="80"/>
      <c r="U99" s="72"/>
      <c r="V99" s="81"/>
      <c r="W99" s="80"/>
      <c r="X99" s="80"/>
      <c r="Y99" s="80"/>
      <c r="Z99" s="80"/>
      <c r="AA99" s="80"/>
      <c r="AB99" s="80"/>
      <c r="AC99" s="80"/>
      <c r="AD99" s="80"/>
      <c r="AE99" s="80"/>
      <c r="AF99" s="82"/>
      <c r="AG99" s="80"/>
      <c r="AH99" s="80"/>
      <c r="AI99" s="80"/>
      <c r="AJ99" s="80"/>
      <c r="AK99" s="80"/>
      <c r="AL99" s="80">
        <v>454</v>
      </c>
      <c r="AM99" s="80"/>
      <c r="AN99" s="80"/>
      <c r="AO99" s="80"/>
      <c r="AP99" s="80"/>
      <c r="AQ99" s="80"/>
      <c r="AR99" s="80"/>
      <c r="AS99" s="80"/>
      <c r="AT99" s="80"/>
      <c r="AU99" s="82"/>
      <c r="AV99" s="80"/>
      <c r="AW99" s="80"/>
      <c r="AX99" s="80"/>
      <c r="AY99" s="80"/>
      <c r="AZ99" s="80"/>
      <c r="BA99" s="82"/>
      <c r="BB99" s="80"/>
    </row>
    <row r="100" spans="1:54" s="87" customFormat="1" ht="15.75">
      <c r="A100" s="74">
        <f t="shared" si="19"/>
        <v>94</v>
      </c>
      <c r="B100" s="123" t="s">
        <v>277</v>
      </c>
      <c r="C100" s="124" t="s">
        <v>80</v>
      </c>
      <c r="D100" s="122" t="s">
        <v>278</v>
      </c>
      <c r="E100" s="62">
        <f t="shared" si="16"/>
        <v>454</v>
      </c>
      <c r="F100" s="63"/>
      <c r="G100" s="64">
        <f t="shared" si="17"/>
        <v>0</v>
      </c>
      <c r="H100" s="78"/>
      <c r="I100" s="78"/>
      <c r="J100" s="78"/>
      <c r="K100" s="78"/>
      <c r="L100" s="66">
        <f t="shared" si="18"/>
        <v>454</v>
      </c>
      <c r="M100" s="67">
        <f t="shared" si="20"/>
        <v>0</v>
      </c>
      <c r="N100" s="68">
        <f t="shared" si="21"/>
        <v>0</v>
      </c>
      <c r="O100" s="79"/>
      <c r="P100" s="80"/>
      <c r="Q100" s="80"/>
      <c r="R100" s="80"/>
      <c r="S100" s="80"/>
      <c r="T100" s="80"/>
      <c r="U100" s="72"/>
      <c r="V100" s="81"/>
      <c r="W100" s="80"/>
      <c r="X100" s="80"/>
      <c r="Y100" s="80"/>
      <c r="Z100" s="80"/>
      <c r="AA100" s="80"/>
      <c r="AB100" s="80"/>
      <c r="AC100" s="80"/>
      <c r="AD100" s="80"/>
      <c r="AE100" s="80"/>
      <c r="AF100" s="82"/>
      <c r="AG100" s="80"/>
      <c r="AH100" s="80">
        <v>153</v>
      </c>
      <c r="AI100" s="80">
        <v>301</v>
      </c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2"/>
      <c r="AV100" s="80"/>
      <c r="AW100" s="80"/>
      <c r="AX100" s="80"/>
      <c r="AY100" s="80"/>
      <c r="AZ100" s="80"/>
      <c r="BA100" s="82"/>
      <c r="BB100" s="80"/>
    </row>
    <row r="101" spans="1:54" s="87" customFormat="1" ht="15.75">
      <c r="A101" s="74">
        <f t="shared" si="19"/>
        <v>95</v>
      </c>
      <c r="B101" s="123" t="s">
        <v>114</v>
      </c>
      <c r="C101" s="119" t="s">
        <v>80</v>
      </c>
      <c r="D101" s="125" t="s">
        <v>66</v>
      </c>
      <c r="E101" s="62">
        <f t="shared" si="16"/>
        <v>452</v>
      </c>
      <c r="F101" s="63"/>
      <c r="G101" s="64">
        <f t="shared" si="17"/>
        <v>0</v>
      </c>
      <c r="H101" s="78"/>
      <c r="I101" s="78"/>
      <c r="J101" s="78"/>
      <c r="K101" s="78"/>
      <c r="L101" s="66">
        <f t="shared" si="18"/>
        <v>452</v>
      </c>
      <c r="M101" s="67">
        <f t="shared" si="20"/>
        <v>0</v>
      </c>
      <c r="N101" s="68">
        <f t="shared" si="21"/>
        <v>0</v>
      </c>
      <c r="O101" s="79"/>
      <c r="P101" s="80"/>
      <c r="Q101" s="80"/>
      <c r="R101" s="80"/>
      <c r="S101" s="80"/>
      <c r="T101" s="80"/>
      <c r="U101" s="72"/>
      <c r="V101" s="81"/>
      <c r="W101" s="80"/>
      <c r="X101" s="80"/>
      <c r="Y101" s="80"/>
      <c r="Z101" s="80"/>
      <c r="AA101" s="80"/>
      <c r="AB101" s="80"/>
      <c r="AC101" s="80"/>
      <c r="AD101" s="80"/>
      <c r="AE101" s="80"/>
      <c r="AF101" s="82"/>
      <c r="AG101" s="80"/>
      <c r="AH101" s="80"/>
      <c r="AI101" s="80"/>
      <c r="AJ101" s="80"/>
      <c r="AK101" s="80">
        <v>452</v>
      </c>
      <c r="AL101" s="80"/>
      <c r="AM101" s="80"/>
      <c r="AN101" s="101"/>
      <c r="AO101" s="101"/>
      <c r="AP101" s="101"/>
      <c r="AQ101" s="101"/>
      <c r="AR101" s="101"/>
      <c r="AS101" s="101"/>
      <c r="AT101" s="101"/>
      <c r="AU101" s="102"/>
      <c r="AV101" s="101"/>
      <c r="AW101" s="80"/>
      <c r="AX101" s="80"/>
      <c r="AY101" s="80"/>
      <c r="AZ101" s="80"/>
      <c r="BA101" s="82"/>
      <c r="BB101" s="80"/>
    </row>
    <row r="102" spans="1:54" s="87" customFormat="1" ht="15.75">
      <c r="A102" s="74">
        <f t="shared" si="19"/>
        <v>96</v>
      </c>
      <c r="B102" s="127" t="s">
        <v>187</v>
      </c>
      <c r="C102" s="132" t="s">
        <v>152</v>
      </c>
      <c r="D102" s="121"/>
      <c r="E102" s="62">
        <f t="shared" si="16"/>
        <v>452</v>
      </c>
      <c r="F102" s="63"/>
      <c r="G102" s="64">
        <f t="shared" si="17"/>
        <v>0</v>
      </c>
      <c r="H102" s="78"/>
      <c r="I102" s="78"/>
      <c r="J102" s="78"/>
      <c r="K102" s="78"/>
      <c r="L102" s="66">
        <f t="shared" si="18"/>
        <v>452</v>
      </c>
      <c r="M102" s="67">
        <f t="shared" si="20"/>
        <v>0</v>
      </c>
      <c r="N102" s="68">
        <f t="shared" si="21"/>
        <v>0</v>
      </c>
      <c r="O102" s="79"/>
      <c r="P102" s="80"/>
      <c r="Q102" s="80"/>
      <c r="R102" s="80"/>
      <c r="S102" s="80"/>
      <c r="T102" s="80"/>
      <c r="U102" s="72"/>
      <c r="V102" s="81"/>
      <c r="W102" s="80"/>
      <c r="X102" s="80"/>
      <c r="Y102" s="80"/>
      <c r="Z102" s="80"/>
      <c r="AA102" s="80"/>
      <c r="AB102" s="80"/>
      <c r="AC102" s="80"/>
      <c r="AD102" s="80"/>
      <c r="AE102" s="80"/>
      <c r="AF102" s="82"/>
      <c r="AG102" s="80"/>
      <c r="AH102" s="80"/>
      <c r="AI102" s="80"/>
      <c r="AJ102" s="80"/>
      <c r="AK102" s="80">
        <v>452</v>
      </c>
      <c r="AL102" s="80"/>
      <c r="AM102" s="80"/>
      <c r="AN102" s="80"/>
      <c r="AO102" s="80"/>
      <c r="AP102" s="80"/>
      <c r="AQ102" s="80"/>
      <c r="AR102" s="80"/>
      <c r="AS102" s="80"/>
      <c r="AT102" s="80"/>
      <c r="AU102" s="82"/>
      <c r="AV102" s="80"/>
      <c r="AW102" s="80"/>
      <c r="AX102" s="80"/>
      <c r="AY102" s="80"/>
      <c r="AZ102" s="80"/>
      <c r="BA102" s="82"/>
      <c r="BB102" s="80"/>
    </row>
    <row r="103" spans="1:54" s="87" customFormat="1" ht="15.75">
      <c r="A103" s="74">
        <f t="shared" si="19"/>
        <v>97</v>
      </c>
      <c r="B103" s="118" t="s">
        <v>231</v>
      </c>
      <c r="C103" s="119" t="s">
        <v>232</v>
      </c>
      <c r="D103" s="121" t="s">
        <v>69</v>
      </c>
      <c r="E103" s="62">
        <f aca="true" t="shared" si="22" ref="E103:E134">F103+G103+L103+M103+N103</f>
        <v>452</v>
      </c>
      <c r="F103" s="63"/>
      <c r="G103" s="64">
        <f aca="true" t="shared" si="23" ref="G103:G134">IF(COUNT(H103:K103)&lt;1,0,LARGE(H103:K103,1))+IF(COUNT(H103:K103)&lt;2,0,LARGE(H103:K103,2))+IF(COUNT(H103:K103)&lt;3,0,LARGE(H103:K103,3))</f>
        <v>0</v>
      </c>
      <c r="H103" s="78"/>
      <c r="I103" s="78"/>
      <c r="J103" s="78"/>
      <c r="K103" s="78"/>
      <c r="L103" s="66">
        <f aca="true" t="shared" si="24" ref="L103:L134">IF(COUNT(P103:AM103)&lt;1,0,LARGE(P103:AM103,1))+IF(COUNT(P103:AM103)&lt;2,0,LARGE(P103:AM103,2))+IF(COUNT(P103:AM103)&lt;3,0,LARGE(P103:AM103,3))+IF(COUNT(P103:AM103)&lt;4,0,LARGE(P103:AM103,4))</f>
        <v>452</v>
      </c>
      <c r="M103" s="67">
        <f t="shared" si="20"/>
        <v>0</v>
      </c>
      <c r="N103" s="68">
        <f t="shared" si="21"/>
        <v>0</v>
      </c>
      <c r="O103" s="79"/>
      <c r="P103" s="80"/>
      <c r="Q103" s="80"/>
      <c r="R103" s="80">
        <v>452</v>
      </c>
      <c r="S103" s="80"/>
      <c r="T103" s="80"/>
      <c r="U103" s="72"/>
      <c r="V103" s="81"/>
      <c r="W103" s="80"/>
      <c r="X103" s="80"/>
      <c r="Y103" s="80"/>
      <c r="Z103" s="80"/>
      <c r="AA103" s="80"/>
      <c r="AB103" s="80"/>
      <c r="AC103" s="80"/>
      <c r="AD103" s="80"/>
      <c r="AE103" s="80"/>
      <c r="AF103" s="82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2"/>
      <c r="AV103" s="80"/>
      <c r="AW103" s="80"/>
      <c r="AX103" s="80"/>
      <c r="AY103" s="80"/>
      <c r="AZ103" s="80"/>
      <c r="BA103" s="82"/>
      <c r="BB103" s="80"/>
    </row>
    <row r="104" spans="1:54" s="87" customFormat="1" ht="15.75">
      <c r="A104" s="74">
        <f t="shared" si="19"/>
        <v>98</v>
      </c>
      <c r="B104" s="127" t="s">
        <v>236</v>
      </c>
      <c r="C104" s="119" t="s">
        <v>106</v>
      </c>
      <c r="D104" s="121"/>
      <c r="E104" s="62">
        <f t="shared" si="22"/>
        <v>450</v>
      </c>
      <c r="F104" s="63"/>
      <c r="G104" s="64">
        <f t="shared" si="23"/>
        <v>0</v>
      </c>
      <c r="H104" s="78"/>
      <c r="I104" s="78"/>
      <c r="J104" s="78"/>
      <c r="K104" s="78"/>
      <c r="L104" s="66">
        <f t="shared" si="24"/>
        <v>450</v>
      </c>
      <c r="M104" s="67">
        <f t="shared" si="20"/>
        <v>0</v>
      </c>
      <c r="N104" s="68">
        <f t="shared" si="21"/>
        <v>0</v>
      </c>
      <c r="O104" s="79"/>
      <c r="P104" s="80"/>
      <c r="Q104" s="80"/>
      <c r="R104" s="80"/>
      <c r="S104" s="80"/>
      <c r="T104" s="80"/>
      <c r="U104" s="72"/>
      <c r="V104" s="81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450</v>
      </c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</row>
    <row r="105" spans="1:54" s="87" customFormat="1" ht="15.75">
      <c r="A105" s="74">
        <f t="shared" si="19"/>
        <v>99</v>
      </c>
      <c r="B105" s="118" t="s">
        <v>100</v>
      </c>
      <c r="C105" s="119" t="s">
        <v>45</v>
      </c>
      <c r="D105" s="126" t="s">
        <v>28</v>
      </c>
      <c r="E105" s="62">
        <f t="shared" si="22"/>
        <v>320</v>
      </c>
      <c r="F105" s="63"/>
      <c r="G105" s="64">
        <f t="shared" si="23"/>
        <v>0</v>
      </c>
      <c r="H105" s="78"/>
      <c r="I105" s="78"/>
      <c r="J105" s="78"/>
      <c r="K105" s="78"/>
      <c r="L105" s="66">
        <f t="shared" si="24"/>
        <v>0</v>
      </c>
      <c r="M105" s="67">
        <f t="shared" si="20"/>
        <v>0</v>
      </c>
      <c r="N105" s="68">
        <f t="shared" si="21"/>
        <v>320</v>
      </c>
      <c r="O105" s="79"/>
      <c r="P105" s="80"/>
      <c r="Q105" s="80"/>
      <c r="R105" s="80"/>
      <c r="S105" s="80"/>
      <c r="T105" s="80"/>
      <c r="U105" s="72"/>
      <c r="V105" s="81"/>
      <c r="W105" s="80"/>
      <c r="X105" s="80"/>
      <c r="Y105" s="80"/>
      <c r="Z105" s="80"/>
      <c r="AA105" s="80"/>
      <c r="AB105" s="80"/>
      <c r="AC105" s="80"/>
      <c r="AD105" s="80"/>
      <c r="AE105" s="80"/>
      <c r="AF105" s="82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>
        <v>20</v>
      </c>
      <c r="AQ105" s="80">
        <v>40</v>
      </c>
      <c r="AR105" s="80">
        <v>40</v>
      </c>
      <c r="AS105" s="80">
        <v>70</v>
      </c>
      <c r="AT105" s="80">
        <v>40</v>
      </c>
      <c r="AU105" s="82">
        <v>70</v>
      </c>
      <c r="AV105" s="80">
        <v>40</v>
      </c>
      <c r="AW105" s="80"/>
      <c r="AX105" s="80"/>
      <c r="AY105" s="80"/>
      <c r="AZ105" s="80"/>
      <c r="BA105" s="82"/>
      <c r="BB105" s="80"/>
    </row>
    <row r="106" spans="1:54" s="87" customFormat="1" ht="15.75">
      <c r="A106" s="74">
        <f t="shared" si="19"/>
        <v>100</v>
      </c>
      <c r="B106" s="123" t="s">
        <v>165</v>
      </c>
      <c r="C106" s="124" t="s">
        <v>30</v>
      </c>
      <c r="D106" s="120" t="s">
        <v>24</v>
      </c>
      <c r="E106" s="62">
        <f t="shared" si="22"/>
        <v>307</v>
      </c>
      <c r="F106" s="63"/>
      <c r="G106" s="64">
        <f t="shared" si="23"/>
        <v>0</v>
      </c>
      <c r="H106" s="78"/>
      <c r="I106" s="78"/>
      <c r="J106" s="78"/>
      <c r="K106" s="78"/>
      <c r="L106" s="66">
        <f t="shared" si="24"/>
        <v>307</v>
      </c>
      <c r="M106" s="67">
        <f t="shared" si="20"/>
        <v>0</v>
      </c>
      <c r="N106" s="68">
        <f t="shared" si="21"/>
        <v>0</v>
      </c>
      <c r="O106" s="79"/>
      <c r="P106" s="80"/>
      <c r="Q106" s="80"/>
      <c r="R106" s="80"/>
      <c r="S106" s="80"/>
      <c r="T106" s="80"/>
      <c r="U106" s="72"/>
      <c r="V106" s="81"/>
      <c r="W106" s="80"/>
      <c r="X106" s="80"/>
      <c r="Y106" s="80"/>
      <c r="Z106" s="80"/>
      <c r="AA106" s="80"/>
      <c r="AB106" s="80"/>
      <c r="AC106" s="80"/>
      <c r="AD106" s="80"/>
      <c r="AE106" s="80"/>
      <c r="AF106" s="82"/>
      <c r="AG106" s="80"/>
      <c r="AH106" s="80"/>
      <c r="AI106" s="80"/>
      <c r="AJ106" s="80"/>
      <c r="AK106" s="80"/>
      <c r="AL106" s="80">
        <v>307</v>
      </c>
      <c r="AM106" s="80"/>
      <c r="AN106" s="80"/>
      <c r="AO106" s="80"/>
      <c r="AP106" s="80"/>
      <c r="AQ106" s="80"/>
      <c r="AR106" s="80"/>
      <c r="AS106" s="80"/>
      <c r="AT106" s="80"/>
      <c r="AU106" s="82"/>
      <c r="AV106" s="80"/>
      <c r="AW106" s="80"/>
      <c r="AX106" s="80"/>
      <c r="AY106" s="80"/>
      <c r="AZ106" s="80"/>
      <c r="BA106" s="82"/>
      <c r="BB106" s="80"/>
    </row>
    <row r="107" spans="1:54" s="87" customFormat="1" ht="15.75">
      <c r="A107" s="74">
        <f t="shared" si="19"/>
        <v>101</v>
      </c>
      <c r="B107" s="127" t="s">
        <v>149</v>
      </c>
      <c r="C107" s="119" t="s">
        <v>37</v>
      </c>
      <c r="D107" s="121" t="s">
        <v>23</v>
      </c>
      <c r="E107" s="62">
        <f t="shared" si="22"/>
        <v>306</v>
      </c>
      <c r="F107" s="63"/>
      <c r="G107" s="64">
        <f t="shared" si="23"/>
        <v>0</v>
      </c>
      <c r="H107" s="78"/>
      <c r="I107" s="78"/>
      <c r="J107" s="78"/>
      <c r="K107" s="78"/>
      <c r="L107" s="66">
        <f t="shared" si="24"/>
        <v>0</v>
      </c>
      <c r="M107" s="67">
        <f t="shared" si="20"/>
        <v>306</v>
      </c>
      <c r="N107" s="68">
        <f t="shared" si="21"/>
        <v>0</v>
      </c>
      <c r="O107" s="79"/>
      <c r="P107" s="80"/>
      <c r="Q107" s="80"/>
      <c r="R107" s="80"/>
      <c r="S107" s="80"/>
      <c r="T107" s="80"/>
      <c r="U107" s="72"/>
      <c r="V107" s="81"/>
      <c r="W107" s="80"/>
      <c r="X107" s="80"/>
      <c r="Y107" s="80"/>
      <c r="Z107" s="80"/>
      <c r="AA107" s="80"/>
      <c r="AB107" s="80"/>
      <c r="AC107" s="80"/>
      <c r="AD107" s="80"/>
      <c r="AE107" s="80"/>
      <c r="AF107" s="82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2"/>
      <c r="AV107" s="80"/>
      <c r="AW107" s="80"/>
      <c r="AX107" s="80"/>
      <c r="AY107" s="80"/>
      <c r="AZ107" s="80"/>
      <c r="BA107" s="82">
        <v>306</v>
      </c>
      <c r="BB107" s="80"/>
    </row>
    <row r="108" spans="1:54" s="87" customFormat="1" ht="15.75">
      <c r="A108" s="74">
        <f t="shared" si="19"/>
        <v>102</v>
      </c>
      <c r="B108" s="118" t="s">
        <v>158</v>
      </c>
      <c r="C108" s="119" t="s">
        <v>45</v>
      </c>
      <c r="D108" s="121" t="s">
        <v>159</v>
      </c>
      <c r="E108" s="62">
        <f t="shared" si="22"/>
        <v>303</v>
      </c>
      <c r="F108" s="63"/>
      <c r="G108" s="64">
        <f t="shared" si="23"/>
        <v>0</v>
      </c>
      <c r="H108" s="78"/>
      <c r="I108" s="78"/>
      <c r="J108" s="78"/>
      <c r="K108" s="78"/>
      <c r="L108" s="66">
        <f t="shared" si="24"/>
        <v>303</v>
      </c>
      <c r="M108" s="67">
        <f t="shared" si="20"/>
        <v>0</v>
      </c>
      <c r="N108" s="68">
        <f t="shared" si="21"/>
        <v>0</v>
      </c>
      <c r="O108" s="79"/>
      <c r="P108" s="80"/>
      <c r="Q108" s="80"/>
      <c r="R108" s="80"/>
      <c r="S108" s="80"/>
      <c r="T108" s="80">
        <v>303</v>
      </c>
      <c r="U108" s="72"/>
      <c r="V108" s="81"/>
      <c r="W108" s="80"/>
      <c r="X108" s="80"/>
      <c r="Y108" s="80"/>
      <c r="Z108" s="80"/>
      <c r="AA108" s="80"/>
      <c r="AB108" s="80"/>
      <c r="AC108" s="80"/>
      <c r="AD108" s="80"/>
      <c r="AE108" s="80"/>
      <c r="AF108" s="82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2"/>
      <c r="AV108" s="80"/>
      <c r="AW108" s="80"/>
      <c r="AX108" s="80"/>
      <c r="AY108" s="80"/>
      <c r="AZ108" s="80"/>
      <c r="BA108" s="82"/>
      <c r="BB108" s="80"/>
    </row>
    <row r="109" spans="1:54" s="87" customFormat="1" ht="15.75">
      <c r="A109" s="74">
        <f t="shared" si="19"/>
        <v>103</v>
      </c>
      <c r="B109" s="118" t="s">
        <v>116</v>
      </c>
      <c r="C109" s="119" t="s">
        <v>117</v>
      </c>
      <c r="D109" s="126" t="s">
        <v>26</v>
      </c>
      <c r="E109" s="62">
        <f t="shared" si="22"/>
        <v>302</v>
      </c>
      <c r="F109" s="63"/>
      <c r="G109" s="64">
        <f t="shared" si="23"/>
        <v>0</v>
      </c>
      <c r="H109" s="78"/>
      <c r="I109" s="78"/>
      <c r="J109" s="78"/>
      <c r="K109" s="78"/>
      <c r="L109" s="66">
        <f t="shared" si="24"/>
        <v>302</v>
      </c>
      <c r="M109" s="67">
        <f t="shared" si="20"/>
        <v>0</v>
      </c>
      <c r="N109" s="68">
        <f t="shared" si="21"/>
        <v>0</v>
      </c>
      <c r="O109" s="79"/>
      <c r="P109" s="80"/>
      <c r="Q109" s="80"/>
      <c r="R109" s="80"/>
      <c r="S109" s="80"/>
      <c r="T109" s="80"/>
      <c r="U109" s="72"/>
      <c r="V109" s="81"/>
      <c r="W109" s="80"/>
      <c r="X109" s="80"/>
      <c r="Y109" s="80"/>
      <c r="Z109" s="80"/>
      <c r="AA109" s="80"/>
      <c r="AB109" s="80"/>
      <c r="AC109" s="80"/>
      <c r="AD109" s="80"/>
      <c r="AE109" s="80"/>
      <c r="AF109" s="82">
        <v>302</v>
      </c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2"/>
      <c r="AV109" s="80"/>
      <c r="AW109" s="80"/>
      <c r="AX109" s="80"/>
      <c r="AY109" s="80"/>
      <c r="AZ109" s="80"/>
      <c r="BA109" s="82"/>
      <c r="BB109" s="80"/>
    </row>
    <row r="110" spans="1:54" s="87" customFormat="1" ht="15.75">
      <c r="A110" s="74">
        <f t="shared" si="19"/>
        <v>104</v>
      </c>
      <c r="B110" s="75" t="s">
        <v>188</v>
      </c>
      <c r="C110" s="96" t="s">
        <v>189</v>
      </c>
      <c r="D110" s="110"/>
      <c r="E110" s="62">
        <f t="shared" si="22"/>
        <v>300</v>
      </c>
      <c r="F110" s="63"/>
      <c r="G110" s="64">
        <f t="shared" si="23"/>
        <v>0</v>
      </c>
      <c r="H110" s="104"/>
      <c r="I110" s="104"/>
      <c r="J110" s="104"/>
      <c r="K110" s="104"/>
      <c r="L110" s="66">
        <f t="shared" si="24"/>
        <v>300</v>
      </c>
      <c r="M110" s="67">
        <f t="shared" si="20"/>
        <v>0</v>
      </c>
      <c r="N110" s="68">
        <f t="shared" si="21"/>
        <v>0</v>
      </c>
      <c r="O110" s="105"/>
      <c r="P110" s="101"/>
      <c r="Q110" s="101"/>
      <c r="R110" s="101"/>
      <c r="S110" s="101"/>
      <c r="T110" s="101"/>
      <c r="U110" s="72"/>
      <c r="V110" s="106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2"/>
      <c r="AG110" s="101"/>
      <c r="AH110" s="101"/>
      <c r="AI110" s="101"/>
      <c r="AJ110" s="101"/>
      <c r="AK110" s="101">
        <v>300</v>
      </c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2"/>
      <c r="AV110" s="101"/>
      <c r="AW110" s="101"/>
      <c r="AX110" s="101"/>
      <c r="AY110" s="101"/>
      <c r="AZ110" s="101"/>
      <c r="BA110" s="102"/>
      <c r="BB110" s="101"/>
    </row>
    <row r="111" spans="1:54" s="87" customFormat="1" ht="15.75">
      <c r="A111" s="74">
        <f t="shared" si="19"/>
        <v>105</v>
      </c>
      <c r="B111" s="118" t="s">
        <v>257</v>
      </c>
      <c r="C111" s="119" t="s">
        <v>58</v>
      </c>
      <c r="D111" s="122" t="s">
        <v>186</v>
      </c>
      <c r="E111" s="62">
        <f t="shared" si="22"/>
        <v>300</v>
      </c>
      <c r="F111" s="63">
        <v>300</v>
      </c>
      <c r="G111" s="64">
        <f t="shared" si="23"/>
        <v>0</v>
      </c>
      <c r="H111" s="78"/>
      <c r="I111" s="78"/>
      <c r="J111" s="78"/>
      <c r="K111" s="78"/>
      <c r="L111" s="66">
        <f t="shared" si="24"/>
        <v>0</v>
      </c>
      <c r="M111" s="67">
        <f t="shared" si="20"/>
        <v>0</v>
      </c>
      <c r="N111" s="68">
        <f t="shared" si="21"/>
        <v>0</v>
      </c>
      <c r="O111" s="79"/>
      <c r="P111" s="80"/>
      <c r="Q111" s="80"/>
      <c r="R111" s="80"/>
      <c r="S111" s="80"/>
      <c r="T111" s="80"/>
      <c r="U111" s="72"/>
      <c r="V111" s="81"/>
      <c r="W111" s="80"/>
      <c r="X111" s="80"/>
      <c r="Y111" s="80"/>
      <c r="Z111" s="80"/>
      <c r="AA111" s="80"/>
      <c r="AB111" s="80"/>
      <c r="AC111" s="80"/>
      <c r="AD111" s="80"/>
      <c r="AE111" s="80"/>
      <c r="AF111" s="82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2"/>
      <c r="AV111" s="80"/>
      <c r="AW111" s="80"/>
      <c r="AX111" s="80"/>
      <c r="AY111" s="80"/>
      <c r="AZ111" s="80"/>
      <c r="BA111" s="82"/>
      <c r="BB111" s="80"/>
    </row>
    <row r="112" spans="1:54" s="87" customFormat="1" ht="15.75">
      <c r="A112" s="74">
        <f t="shared" si="19"/>
        <v>106</v>
      </c>
      <c r="B112" s="83" t="s">
        <v>281</v>
      </c>
      <c r="C112" s="96" t="s">
        <v>91</v>
      </c>
      <c r="D112" s="84" t="s">
        <v>40</v>
      </c>
      <c r="E112" s="62">
        <f t="shared" si="22"/>
        <v>300</v>
      </c>
      <c r="F112" s="63"/>
      <c r="G112" s="64">
        <f t="shared" si="23"/>
        <v>0</v>
      </c>
      <c r="H112" s="78"/>
      <c r="I112" s="78"/>
      <c r="J112" s="78"/>
      <c r="K112" s="78"/>
      <c r="L112" s="148">
        <f t="shared" si="24"/>
        <v>300</v>
      </c>
      <c r="M112" s="149">
        <f t="shared" si="20"/>
        <v>0</v>
      </c>
      <c r="N112" s="150">
        <f t="shared" si="21"/>
        <v>0</v>
      </c>
      <c r="O112" s="79"/>
      <c r="P112" s="80">
        <v>300</v>
      </c>
      <c r="Q112" s="80"/>
      <c r="R112" s="80"/>
      <c r="S112" s="80"/>
      <c r="T112" s="80"/>
      <c r="U112" s="80"/>
      <c r="V112" s="81"/>
      <c r="W112" s="80"/>
      <c r="X112" s="80"/>
      <c r="Y112" s="80"/>
      <c r="Z112" s="80"/>
      <c r="AA112" s="80"/>
      <c r="AB112" s="80"/>
      <c r="AC112" s="80"/>
      <c r="AD112" s="80"/>
      <c r="AE112" s="80"/>
      <c r="AF112" s="82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2"/>
      <c r="AV112" s="80"/>
      <c r="AW112" s="80"/>
      <c r="AX112" s="80"/>
      <c r="AY112" s="80"/>
      <c r="AZ112" s="80"/>
      <c r="BA112" s="82"/>
      <c r="BB112" s="80"/>
    </row>
    <row r="113" spans="1:54" s="87" customFormat="1" ht="15.75">
      <c r="A113" s="74">
        <f t="shared" si="19"/>
        <v>107</v>
      </c>
      <c r="B113" s="83" t="s">
        <v>288</v>
      </c>
      <c r="C113" s="96" t="s">
        <v>106</v>
      </c>
      <c r="D113" s="84" t="s">
        <v>28</v>
      </c>
      <c r="E113" s="62">
        <f t="shared" si="22"/>
        <v>300</v>
      </c>
      <c r="F113" s="63"/>
      <c r="G113" s="64">
        <f t="shared" si="23"/>
        <v>300</v>
      </c>
      <c r="H113" s="78">
        <v>300</v>
      </c>
      <c r="I113" s="78"/>
      <c r="J113" s="78"/>
      <c r="K113" s="78"/>
      <c r="L113" s="148">
        <f t="shared" si="24"/>
        <v>0</v>
      </c>
      <c r="M113" s="149">
        <f t="shared" si="20"/>
        <v>0</v>
      </c>
      <c r="N113" s="150">
        <f t="shared" si="21"/>
        <v>0</v>
      </c>
      <c r="O113" s="79"/>
      <c r="P113" s="80"/>
      <c r="Q113" s="80"/>
      <c r="R113" s="80"/>
      <c r="S113" s="80"/>
      <c r="T113" s="80"/>
      <c r="U113" s="80"/>
      <c r="V113" s="81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2"/>
      <c r="AV113" s="80"/>
      <c r="AW113" s="80"/>
      <c r="AX113" s="80"/>
      <c r="AY113" s="80"/>
      <c r="AZ113" s="80"/>
      <c r="BA113" s="80"/>
      <c r="BB113" s="80"/>
    </row>
    <row r="114" spans="1:54" s="87" customFormat="1" ht="15.75">
      <c r="A114" s="74">
        <f t="shared" si="19"/>
        <v>108</v>
      </c>
      <c r="B114" s="123" t="s">
        <v>239</v>
      </c>
      <c r="C114" s="124" t="s">
        <v>58</v>
      </c>
      <c r="D114" s="122" t="s">
        <v>23</v>
      </c>
      <c r="E114" s="62">
        <f t="shared" si="22"/>
        <v>228</v>
      </c>
      <c r="F114" s="63"/>
      <c r="G114" s="64">
        <f t="shared" si="23"/>
        <v>0</v>
      </c>
      <c r="H114" s="78"/>
      <c r="I114" s="78"/>
      <c r="J114" s="78"/>
      <c r="K114" s="78"/>
      <c r="L114" s="66">
        <f t="shared" si="24"/>
        <v>0</v>
      </c>
      <c r="M114" s="67">
        <f t="shared" si="20"/>
        <v>228</v>
      </c>
      <c r="N114" s="68">
        <f t="shared" si="21"/>
        <v>0</v>
      </c>
      <c r="O114" s="79"/>
      <c r="P114" s="80"/>
      <c r="Q114" s="80"/>
      <c r="R114" s="80"/>
      <c r="S114" s="80"/>
      <c r="T114" s="80"/>
      <c r="U114" s="72"/>
      <c r="V114" s="81"/>
      <c r="W114" s="80"/>
      <c r="X114" s="80"/>
      <c r="Y114" s="80"/>
      <c r="Z114" s="80"/>
      <c r="AA114" s="80"/>
      <c r="AB114" s="80"/>
      <c r="AC114" s="80"/>
      <c r="AD114" s="80"/>
      <c r="AE114" s="80"/>
      <c r="AF114" s="82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2"/>
      <c r="AV114" s="80"/>
      <c r="AW114" s="80"/>
      <c r="AX114" s="80"/>
      <c r="AY114" s="80"/>
      <c r="AZ114" s="80"/>
      <c r="BA114" s="82">
        <v>228</v>
      </c>
      <c r="BB114" s="80"/>
    </row>
    <row r="115" spans="1:54" s="87" customFormat="1" ht="15.75">
      <c r="A115" s="74">
        <f t="shared" si="19"/>
        <v>109</v>
      </c>
      <c r="B115" s="123" t="s">
        <v>240</v>
      </c>
      <c r="C115" s="124" t="s">
        <v>241</v>
      </c>
      <c r="D115" s="120" t="s">
        <v>23</v>
      </c>
      <c r="E115" s="62">
        <f t="shared" si="22"/>
        <v>225</v>
      </c>
      <c r="F115" s="63"/>
      <c r="G115" s="64">
        <f t="shared" si="23"/>
        <v>0</v>
      </c>
      <c r="H115" s="78"/>
      <c r="I115" s="78"/>
      <c r="J115" s="78"/>
      <c r="K115" s="78"/>
      <c r="L115" s="66">
        <f t="shared" si="24"/>
        <v>0</v>
      </c>
      <c r="M115" s="67">
        <f t="shared" si="20"/>
        <v>225</v>
      </c>
      <c r="N115" s="68">
        <f t="shared" si="21"/>
        <v>0</v>
      </c>
      <c r="O115" s="79"/>
      <c r="P115" s="80"/>
      <c r="Q115" s="80"/>
      <c r="R115" s="80"/>
      <c r="S115" s="80"/>
      <c r="T115" s="80"/>
      <c r="U115" s="72"/>
      <c r="V115" s="81"/>
      <c r="W115" s="80"/>
      <c r="X115" s="80"/>
      <c r="Y115" s="80"/>
      <c r="Z115" s="80"/>
      <c r="AA115" s="80"/>
      <c r="AB115" s="80"/>
      <c r="AC115" s="80"/>
      <c r="AD115" s="80"/>
      <c r="AE115" s="80"/>
      <c r="AF115" s="82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2"/>
      <c r="AV115" s="80"/>
      <c r="AW115" s="80"/>
      <c r="AX115" s="80"/>
      <c r="AY115" s="80"/>
      <c r="AZ115" s="80"/>
      <c r="BA115" s="82">
        <v>225</v>
      </c>
      <c r="BB115" s="80"/>
    </row>
    <row r="116" spans="1:54" s="87" customFormat="1" ht="15.75">
      <c r="A116" s="74">
        <f t="shared" si="19"/>
        <v>110</v>
      </c>
      <c r="B116" s="118" t="s">
        <v>208</v>
      </c>
      <c r="C116" s="119" t="s">
        <v>58</v>
      </c>
      <c r="D116" s="121" t="s">
        <v>23</v>
      </c>
      <c r="E116" s="62">
        <f t="shared" si="22"/>
        <v>170</v>
      </c>
      <c r="F116" s="63"/>
      <c r="G116" s="64">
        <f t="shared" si="23"/>
        <v>0</v>
      </c>
      <c r="H116" s="78"/>
      <c r="I116" s="78"/>
      <c r="J116" s="78"/>
      <c r="K116" s="78"/>
      <c r="L116" s="66">
        <f t="shared" si="24"/>
        <v>0</v>
      </c>
      <c r="M116" s="67">
        <f t="shared" si="20"/>
        <v>150</v>
      </c>
      <c r="N116" s="68">
        <f t="shared" si="21"/>
        <v>20</v>
      </c>
      <c r="O116" s="79"/>
      <c r="P116" s="80"/>
      <c r="Q116" s="80"/>
      <c r="R116" s="80"/>
      <c r="S116" s="80"/>
      <c r="T116" s="80"/>
      <c r="U116" s="72"/>
      <c r="V116" s="81"/>
      <c r="W116" s="80"/>
      <c r="X116" s="80"/>
      <c r="Y116" s="80"/>
      <c r="Z116" s="80"/>
      <c r="AA116" s="80"/>
      <c r="AB116" s="80"/>
      <c r="AC116" s="80"/>
      <c r="AD116" s="80"/>
      <c r="AE116" s="80"/>
      <c r="AF116" s="82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2">
        <v>20</v>
      </c>
      <c r="AV116" s="80"/>
      <c r="AW116" s="80"/>
      <c r="AX116" s="80"/>
      <c r="AY116" s="80"/>
      <c r="AZ116" s="80"/>
      <c r="BA116" s="82">
        <v>150</v>
      </c>
      <c r="BB116" s="80"/>
    </row>
    <row r="117" spans="1:54" s="87" customFormat="1" ht="15.75">
      <c r="A117" s="74">
        <f t="shared" si="19"/>
        <v>111</v>
      </c>
      <c r="B117" s="118" t="s">
        <v>110</v>
      </c>
      <c r="C117" s="119" t="s">
        <v>136</v>
      </c>
      <c r="D117" s="121" t="s">
        <v>27</v>
      </c>
      <c r="E117" s="62">
        <f t="shared" si="22"/>
        <v>160</v>
      </c>
      <c r="F117" s="63"/>
      <c r="G117" s="64">
        <f t="shared" si="23"/>
        <v>0</v>
      </c>
      <c r="H117" s="65"/>
      <c r="I117" s="65"/>
      <c r="J117" s="65"/>
      <c r="K117" s="65"/>
      <c r="L117" s="66">
        <f t="shared" si="24"/>
        <v>0</v>
      </c>
      <c r="M117" s="67">
        <f t="shared" si="20"/>
        <v>0</v>
      </c>
      <c r="N117" s="68">
        <f t="shared" si="21"/>
        <v>160</v>
      </c>
      <c r="O117" s="69"/>
      <c r="P117" s="70"/>
      <c r="Q117" s="70"/>
      <c r="R117" s="88"/>
      <c r="S117" s="71"/>
      <c r="T117" s="71"/>
      <c r="U117" s="72"/>
      <c r="V117" s="6"/>
      <c r="W117" s="71"/>
      <c r="X117" s="71"/>
      <c r="Y117" s="71"/>
      <c r="Z117" s="71"/>
      <c r="AA117" s="71"/>
      <c r="AB117" s="71"/>
      <c r="AC117" s="71"/>
      <c r="AD117" s="71"/>
      <c r="AE117" s="71"/>
      <c r="AF117" s="73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>
        <v>30</v>
      </c>
      <c r="AS117" s="71">
        <v>20</v>
      </c>
      <c r="AT117" s="71">
        <v>40</v>
      </c>
      <c r="AU117" s="73">
        <v>40</v>
      </c>
      <c r="AV117" s="71">
        <v>30</v>
      </c>
      <c r="AW117" s="71"/>
      <c r="AX117" s="71"/>
      <c r="AY117" s="71"/>
      <c r="AZ117" s="71"/>
      <c r="BA117" s="73"/>
      <c r="BB117" s="71"/>
    </row>
    <row r="118" spans="1:54" s="87" customFormat="1" ht="15.75">
      <c r="A118" s="74">
        <f t="shared" si="19"/>
        <v>112</v>
      </c>
      <c r="B118" s="123" t="s">
        <v>233</v>
      </c>
      <c r="C118" s="124" t="s">
        <v>50</v>
      </c>
      <c r="D118" s="122" t="s">
        <v>69</v>
      </c>
      <c r="E118" s="62">
        <f t="shared" si="22"/>
        <v>151</v>
      </c>
      <c r="F118" s="63"/>
      <c r="G118" s="64">
        <f t="shared" si="23"/>
        <v>0</v>
      </c>
      <c r="H118" s="78"/>
      <c r="I118" s="78"/>
      <c r="J118" s="78"/>
      <c r="K118" s="78"/>
      <c r="L118" s="66">
        <f t="shared" si="24"/>
        <v>151</v>
      </c>
      <c r="M118" s="67">
        <f t="shared" si="20"/>
        <v>0</v>
      </c>
      <c r="N118" s="68">
        <f t="shared" si="21"/>
        <v>0</v>
      </c>
      <c r="O118" s="79"/>
      <c r="P118" s="80"/>
      <c r="Q118" s="80"/>
      <c r="R118" s="80">
        <v>151</v>
      </c>
      <c r="S118" s="80"/>
      <c r="T118" s="80"/>
      <c r="U118" s="72"/>
      <c r="V118" s="81"/>
      <c r="W118" s="80"/>
      <c r="X118" s="80"/>
      <c r="Y118" s="80"/>
      <c r="Z118" s="80"/>
      <c r="AA118" s="80"/>
      <c r="AB118" s="80"/>
      <c r="AC118" s="80"/>
      <c r="AD118" s="80"/>
      <c r="AE118" s="80"/>
      <c r="AF118" s="82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2"/>
      <c r="AV118" s="80"/>
      <c r="AW118" s="101"/>
      <c r="AX118" s="101"/>
      <c r="AY118" s="101"/>
      <c r="AZ118" s="101"/>
      <c r="BA118" s="101"/>
      <c r="BB118" s="101"/>
    </row>
    <row r="119" spans="1:54" s="87" customFormat="1" ht="15.75">
      <c r="A119" s="74">
        <f t="shared" si="19"/>
        <v>113</v>
      </c>
      <c r="B119" s="123" t="s">
        <v>242</v>
      </c>
      <c r="C119" s="124" t="s">
        <v>146</v>
      </c>
      <c r="D119" s="120" t="s">
        <v>23</v>
      </c>
      <c r="E119" s="62">
        <f t="shared" si="22"/>
        <v>150</v>
      </c>
      <c r="F119" s="63"/>
      <c r="G119" s="64">
        <f t="shared" si="23"/>
        <v>0</v>
      </c>
      <c r="H119" s="78"/>
      <c r="I119" s="78"/>
      <c r="J119" s="78"/>
      <c r="K119" s="78"/>
      <c r="L119" s="66">
        <f t="shared" si="24"/>
        <v>0</v>
      </c>
      <c r="M119" s="67">
        <f t="shared" si="20"/>
        <v>150</v>
      </c>
      <c r="N119" s="68">
        <f t="shared" si="21"/>
        <v>0</v>
      </c>
      <c r="O119" s="79"/>
      <c r="P119" s="80"/>
      <c r="Q119" s="80"/>
      <c r="R119" s="80"/>
      <c r="S119" s="80"/>
      <c r="T119" s="80"/>
      <c r="U119" s="72"/>
      <c r="V119" s="81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2"/>
      <c r="AV119" s="80"/>
      <c r="AW119" s="80"/>
      <c r="AX119" s="80"/>
      <c r="AY119" s="80"/>
      <c r="AZ119" s="80"/>
      <c r="BA119" s="80">
        <v>150</v>
      </c>
      <c r="BB119" s="80"/>
    </row>
    <row r="120" spans="1:54" s="87" customFormat="1" ht="15.75">
      <c r="A120" s="74">
        <f t="shared" si="19"/>
        <v>114</v>
      </c>
      <c r="B120" s="118" t="s">
        <v>243</v>
      </c>
      <c r="C120" s="119" t="s">
        <v>207</v>
      </c>
      <c r="D120" s="126" t="s">
        <v>23</v>
      </c>
      <c r="E120" s="62">
        <f t="shared" si="22"/>
        <v>150</v>
      </c>
      <c r="F120" s="63"/>
      <c r="G120" s="64">
        <f t="shared" si="23"/>
        <v>0</v>
      </c>
      <c r="H120" s="78"/>
      <c r="I120" s="78"/>
      <c r="J120" s="78"/>
      <c r="K120" s="78"/>
      <c r="L120" s="66">
        <f t="shared" si="24"/>
        <v>0</v>
      </c>
      <c r="M120" s="67">
        <f t="shared" si="20"/>
        <v>150</v>
      </c>
      <c r="N120" s="68">
        <f t="shared" si="21"/>
        <v>0</v>
      </c>
      <c r="O120" s="79"/>
      <c r="P120" s="80"/>
      <c r="Q120" s="80"/>
      <c r="R120" s="80"/>
      <c r="S120" s="80"/>
      <c r="T120" s="80"/>
      <c r="U120" s="72"/>
      <c r="V120" s="81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>
        <v>150</v>
      </c>
      <c r="BB120" s="80"/>
    </row>
    <row r="121" spans="1:54" s="87" customFormat="1" ht="15.75">
      <c r="A121" s="74">
        <f t="shared" si="19"/>
        <v>115</v>
      </c>
      <c r="B121" s="118" t="s">
        <v>214</v>
      </c>
      <c r="C121" s="119" t="s">
        <v>55</v>
      </c>
      <c r="D121" s="121" t="s">
        <v>28</v>
      </c>
      <c r="E121" s="62">
        <f t="shared" si="22"/>
        <v>100</v>
      </c>
      <c r="F121" s="63"/>
      <c r="G121" s="64">
        <f t="shared" si="23"/>
        <v>0</v>
      </c>
      <c r="H121" s="78"/>
      <c r="I121" s="78"/>
      <c r="J121" s="78"/>
      <c r="K121" s="78"/>
      <c r="L121" s="66">
        <f t="shared" si="24"/>
        <v>0</v>
      </c>
      <c r="M121" s="67">
        <f t="shared" si="20"/>
        <v>0</v>
      </c>
      <c r="N121" s="68">
        <f t="shared" si="21"/>
        <v>100</v>
      </c>
      <c r="O121" s="79"/>
      <c r="P121" s="80"/>
      <c r="Q121" s="80"/>
      <c r="R121" s="80"/>
      <c r="S121" s="80"/>
      <c r="T121" s="80"/>
      <c r="U121" s="72"/>
      <c r="V121" s="81"/>
      <c r="W121" s="80"/>
      <c r="X121" s="80"/>
      <c r="Y121" s="80"/>
      <c r="Z121" s="80"/>
      <c r="AA121" s="80"/>
      <c r="AB121" s="80"/>
      <c r="AC121" s="80"/>
      <c r="AD121" s="80"/>
      <c r="AE121" s="80"/>
      <c r="AF121" s="82"/>
      <c r="AG121" s="80"/>
      <c r="AH121" s="80"/>
      <c r="AI121" s="80"/>
      <c r="AJ121" s="80"/>
      <c r="AK121" s="80"/>
      <c r="AL121" s="80"/>
      <c r="AM121" s="80"/>
      <c r="AN121" s="85"/>
      <c r="AO121" s="85"/>
      <c r="AP121" s="85">
        <v>30</v>
      </c>
      <c r="AQ121" s="85">
        <v>40</v>
      </c>
      <c r="AR121" s="85">
        <v>30</v>
      </c>
      <c r="AS121" s="85"/>
      <c r="AT121" s="86"/>
      <c r="AU121" s="86"/>
      <c r="AV121" s="85"/>
      <c r="AW121" s="80"/>
      <c r="AX121" s="80"/>
      <c r="AY121" s="80"/>
      <c r="AZ121" s="80"/>
      <c r="BA121" s="82"/>
      <c r="BB121" s="80"/>
    </row>
    <row r="122" spans="1:54" s="87" customFormat="1" ht="15.75">
      <c r="A122" s="74">
        <f t="shared" si="19"/>
        <v>116</v>
      </c>
      <c r="B122" s="118" t="s">
        <v>212</v>
      </c>
      <c r="C122" s="119" t="s">
        <v>30</v>
      </c>
      <c r="D122" s="121" t="s">
        <v>39</v>
      </c>
      <c r="E122" s="62">
        <f t="shared" si="22"/>
        <v>60</v>
      </c>
      <c r="F122" s="63"/>
      <c r="G122" s="64">
        <f t="shared" si="23"/>
        <v>0</v>
      </c>
      <c r="H122" s="78"/>
      <c r="I122" s="78"/>
      <c r="J122" s="78"/>
      <c r="K122" s="78"/>
      <c r="L122" s="66">
        <f t="shared" si="24"/>
        <v>0</v>
      </c>
      <c r="M122" s="67">
        <f t="shared" si="20"/>
        <v>0</v>
      </c>
      <c r="N122" s="68">
        <f t="shared" si="21"/>
        <v>60</v>
      </c>
      <c r="O122" s="79"/>
      <c r="P122" s="80"/>
      <c r="Q122" s="80"/>
      <c r="R122" s="80"/>
      <c r="S122" s="80"/>
      <c r="T122" s="80"/>
      <c r="U122" s="72"/>
      <c r="V122" s="81"/>
      <c r="W122" s="80"/>
      <c r="X122" s="80"/>
      <c r="Y122" s="80"/>
      <c r="Z122" s="80"/>
      <c r="AA122" s="80"/>
      <c r="AB122" s="80"/>
      <c r="AC122" s="80"/>
      <c r="AD122" s="80"/>
      <c r="AE122" s="80"/>
      <c r="AF122" s="82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>
        <v>20</v>
      </c>
      <c r="AR122" s="80"/>
      <c r="AS122" s="80">
        <v>20</v>
      </c>
      <c r="AT122" s="80"/>
      <c r="AU122" s="82">
        <v>20</v>
      </c>
      <c r="AV122" s="80"/>
      <c r="AW122" s="80"/>
      <c r="AX122" s="80"/>
      <c r="AY122" s="80"/>
      <c r="AZ122" s="80"/>
      <c r="BA122" s="82"/>
      <c r="BB122" s="80"/>
    </row>
    <row r="123" spans="1:54" s="87" customFormat="1" ht="15.75">
      <c r="A123" s="74">
        <f t="shared" si="19"/>
        <v>117</v>
      </c>
      <c r="B123" s="83" t="s">
        <v>266</v>
      </c>
      <c r="C123" s="96" t="s">
        <v>127</v>
      </c>
      <c r="D123" s="84" t="s">
        <v>267</v>
      </c>
      <c r="E123" s="62">
        <f t="shared" si="22"/>
        <v>60</v>
      </c>
      <c r="F123" s="63"/>
      <c r="G123" s="64">
        <f t="shared" si="23"/>
        <v>0</v>
      </c>
      <c r="H123" s="78"/>
      <c r="I123" s="78"/>
      <c r="J123" s="78"/>
      <c r="K123" s="78"/>
      <c r="L123" s="148">
        <f t="shared" si="24"/>
        <v>0</v>
      </c>
      <c r="M123" s="149">
        <f t="shared" si="20"/>
        <v>0</v>
      </c>
      <c r="N123" s="150">
        <f t="shared" si="21"/>
        <v>60</v>
      </c>
      <c r="O123" s="79"/>
      <c r="P123" s="80"/>
      <c r="Q123" s="80"/>
      <c r="R123" s="80"/>
      <c r="S123" s="80"/>
      <c r="T123" s="80"/>
      <c r="U123" s="80"/>
      <c r="V123" s="81"/>
      <c r="W123" s="80"/>
      <c r="X123" s="80"/>
      <c r="Y123" s="80"/>
      <c r="Z123" s="80"/>
      <c r="AA123" s="80"/>
      <c r="AB123" s="80"/>
      <c r="AC123" s="80"/>
      <c r="AD123" s="80"/>
      <c r="AE123" s="80"/>
      <c r="AF123" s="82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>
        <v>20</v>
      </c>
      <c r="AQ123" s="80">
        <v>40</v>
      </c>
      <c r="AR123" s="80"/>
      <c r="AS123" s="80"/>
      <c r="AT123" s="80"/>
      <c r="AU123" s="82"/>
      <c r="AV123" s="80"/>
      <c r="AW123" s="80"/>
      <c r="AX123" s="80"/>
      <c r="AY123" s="80"/>
      <c r="AZ123" s="80"/>
      <c r="BA123" s="82"/>
      <c r="BB123" s="80"/>
    </row>
    <row r="124" spans="1:54" s="87" customFormat="1" ht="15.75">
      <c r="A124" s="74">
        <f t="shared" si="19"/>
        <v>118</v>
      </c>
      <c r="B124" s="83" t="s">
        <v>268</v>
      </c>
      <c r="C124" s="96" t="s">
        <v>269</v>
      </c>
      <c r="D124" s="84" t="s">
        <v>38</v>
      </c>
      <c r="E124" s="62">
        <f t="shared" si="22"/>
        <v>60</v>
      </c>
      <c r="F124" s="63"/>
      <c r="G124" s="64">
        <f t="shared" si="23"/>
        <v>0</v>
      </c>
      <c r="H124" s="78"/>
      <c r="I124" s="78"/>
      <c r="J124" s="78"/>
      <c r="K124" s="78"/>
      <c r="L124" s="148">
        <f t="shared" si="24"/>
        <v>0</v>
      </c>
      <c r="M124" s="149">
        <f t="shared" si="20"/>
        <v>0</v>
      </c>
      <c r="N124" s="150">
        <f t="shared" si="21"/>
        <v>60</v>
      </c>
      <c r="O124" s="79"/>
      <c r="P124" s="80"/>
      <c r="Q124" s="80"/>
      <c r="R124" s="80"/>
      <c r="S124" s="80"/>
      <c r="T124" s="80"/>
      <c r="U124" s="80"/>
      <c r="V124" s="81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>
        <v>30</v>
      </c>
      <c r="AQ124" s="80">
        <v>30</v>
      </c>
      <c r="AR124" s="80"/>
      <c r="AS124" s="80"/>
      <c r="AT124" s="80"/>
      <c r="AU124" s="82"/>
      <c r="AV124" s="80"/>
      <c r="AW124" s="80"/>
      <c r="AX124" s="80"/>
      <c r="AY124" s="80"/>
      <c r="AZ124" s="80"/>
      <c r="BA124" s="80"/>
      <c r="BB124" s="80"/>
    </row>
    <row r="125" spans="1:54" s="87" customFormat="1" ht="15.75">
      <c r="A125" s="74">
        <f t="shared" si="19"/>
        <v>119</v>
      </c>
      <c r="B125" s="118" t="s">
        <v>173</v>
      </c>
      <c r="C125" s="119" t="s">
        <v>123</v>
      </c>
      <c r="D125" s="120" t="s">
        <v>170</v>
      </c>
      <c r="E125" s="62">
        <f t="shared" si="22"/>
        <v>40</v>
      </c>
      <c r="F125" s="63"/>
      <c r="G125" s="64">
        <f t="shared" si="23"/>
        <v>0</v>
      </c>
      <c r="H125" s="104"/>
      <c r="I125" s="104"/>
      <c r="J125" s="104"/>
      <c r="K125" s="104"/>
      <c r="L125" s="66">
        <f t="shared" si="24"/>
        <v>0</v>
      </c>
      <c r="M125" s="67">
        <f t="shared" si="20"/>
        <v>0</v>
      </c>
      <c r="N125" s="68">
        <f t="shared" si="21"/>
        <v>40</v>
      </c>
      <c r="O125" s="105"/>
      <c r="P125" s="101"/>
      <c r="Q125" s="101"/>
      <c r="R125" s="101"/>
      <c r="S125" s="101"/>
      <c r="T125" s="101"/>
      <c r="U125" s="72"/>
      <c r="V125" s="106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2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2"/>
      <c r="AV125" s="101">
        <v>40</v>
      </c>
      <c r="AW125" s="101"/>
      <c r="AX125" s="101"/>
      <c r="AY125" s="101"/>
      <c r="AZ125" s="101"/>
      <c r="BA125" s="102"/>
      <c r="BB125" s="101"/>
    </row>
    <row r="126" spans="1:54" s="87" customFormat="1" ht="15.75">
      <c r="A126" s="74">
        <f t="shared" si="19"/>
        <v>120</v>
      </c>
      <c r="B126" s="123" t="s">
        <v>210</v>
      </c>
      <c r="C126" s="124" t="s">
        <v>148</v>
      </c>
      <c r="D126" s="120" t="s">
        <v>23</v>
      </c>
      <c r="E126" s="62">
        <f t="shared" si="22"/>
        <v>40</v>
      </c>
      <c r="F126" s="63"/>
      <c r="G126" s="64">
        <f t="shared" si="23"/>
        <v>0</v>
      </c>
      <c r="H126" s="78"/>
      <c r="I126" s="78"/>
      <c r="J126" s="78"/>
      <c r="K126" s="78"/>
      <c r="L126" s="66">
        <f t="shared" si="24"/>
        <v>0</v>
      </c>
      <c r="M126" s="67">
        <f t="shared" si="20"/>
        <v>0</v>
      </c>
      <c r="N126" s="68">
        <f t="shared" si="21"/>
        <v>40</v>
      </c>
      <c r="O126" s="79"/>
      <c r="P126" s="80"/>
      <c r="Q126" s="80"/>
      <c r="R126" s="80"/>
      <c r="S126" s="80"/>
      <c r="T126" s="80"/>
      <c r="U126" s="72"/>
      <c r="V126" s="81"/>
      <c r="W126" s="80"/>
      <c r="X126" s="80"/>
      <c r="Y126" s="80"/>
      <c r="Z126" s="80"/>
      <c r="AA126" s="80"/>
      <c r="AB126" s="80"/>
      <c r="AC126" s="80"/>
      <c r="AD126" s="80"/>
      <c r="AE126" s="80"/>
      <c r="AF126" s="82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>
        <v>40</v>
      </c>
      <c r="AT126" s="80"/>
      <c r="AU126" s="82"/>
      <c r="AV126" s="80"/>
      <c r="AW126" s="80"/>
      <c r="AX126" s="80"/>
      <c r="AY126" s="80"/>
      <c r="AZ126" s="80"/>
      <c r="BA126" s="82"/>
      <c r="BB126" s="80"/>
    </row>
    <row r="127" spans="1:54" s="87" customFormat="1" ht="15.75">
      <c r="A127" s="74">
        <f t="shared" si="19"/>
        <v>121</v>
      </c>
      <c r="B127" s="118" t="s">
        <v>217</v>
      </c>
      <c r="C127" s="119" t="s">
        <v>89</v>
      </c>
      <c r="D127" s="120" t="s">
        <v>23</v>
      </c>
      <c r="E127" s="62">
        <f t="shared" si="22"/>
        <v>40</v>
      </c>
      <c r="F127" s="63"/>
      <c r="G127" s="64">
        <f t="shared" si="23"/>
        <v>0</v>
      </c>
      <c r="H127" s="78"/>
      <c r="I127" s="78"/>
      <c r="J127" s="78"/>
      <c r="K127" s="78"/>
      <c r="L127" s="66">
        <f t="shared" si="24"/>
        <v>0</v>
      </c>
      <c r="M127" s="67">
        <f t="shared" si="20"/>
        <v>0</v>
      </c>
      <c r="N127" s="68">
        <f t="shared" si="21"/>
        <v>40</v>
      </c>
      <c r="O127" s="79"/>
      <c r="P127" s="80"/>
      <c r="Q127" s="80"/>
      <c r="R127" s="80"/>
      <c r="S127" s="80"/>
      <c r="T127" s="80"/>
      <c r="U127" s="72"/>
      <c r="V127" s="81"/>
      <c r="W127" s="80"/>
      <c r="X127" s="80"/>
      <c r="Y127" s="80"/>
      <c r="Z127" s="80"/>
      <c r="AA127" s="80"/>
      <c r="AB127" s="80"/>
      <c r="AC127" s="80"/>
      <c r="AD127" s="80"/>
      <c r="AE127" s="80"/>
      <c r="AF127" s="82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>
        <v>10</v>
      </c>
      <c r="AR127" s="80">
        <v>30</v>
      </c>
      <c r="AS127" s="80"/>
      <c r="AT127" s="80"/>
      <c r="AU127" s="82"/>
      <c r="AV127" s="80"/>
      <c r="AW127" s="80"/>
      <c r="AX127" s="80"/>
      <c r="AY127" s="80"/>
      <c r="AZ127" s="80"/>
      <c r="BA127" s="82"/>
      <c r="BB127" s="80"/>
    </row>
    <row r="128" spans="1:54" s="87" customFormat="1" ht="15.75">
      <c r="A128" s="74">
        <f t="shared" si="19"/>
        <v>122</v>
      </c>
      <c r="B128" s="118" t="s">
        <v>202</v>
      </c>
      <c r="C128" s="119" t="s">
        <v>30</v>
      </c>
      <c r="D128" s="121" t="s">
        <v>38</v>
      </c>
      <c r="E128" s="62">
        <f t="shared" si="22"/>
        <v>40</v>
      </c>
      <c r="F128" s="63"/>
      <c r="G128" s="64">
        <f t="shared" si="23"/>
        <v>0</v>
      </c>
      <c r="H128" s="78"/>
      <c r="I128" s="78"/>
      <c r="J128" s="78"/>
      <c r="K128" s="78"/>
      <c r="L128" s="66">
        <f t="shared" si="24"/>
        <v>0</v>
      </c>
      <c r="M128" s="67">
        <f t="shared" si="20"/>
        <v>0</v>
      </c>
      <c r="N128" s="68">
        <f t="shared" si="21"/>
        <v>40</v>
      </c>
      <c r="O128" s="79"/>
      <c r="P128" s="80"/>
      <c r="Q128" s="80"/>
      <c r="R128" s="80"/>
      <c r="S128" s="80"/>
      <c r="T128" s="80"/>
      <c r="U128" s="72"/>
      <c r="V128" s="81"/>
      <c r="W128" s="80"/>
      <c r="X128" s="80"/>
      <c r="Y128" s="80"/>
      <c r="Z128" s="80"/>
      <c r="AA128" s="80"/>
      <c r="AB128" s="80"/>
      <c r="AC128" s="80"/>
      <c r="AD128" s="80"/>
      <c r="AE128" s="80"/>
      <c r="AF128" s="82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>
        <v>10</v>
      </c>
      <c r="AQ128" s="80">
        <v>20</v>
      </c>
      <c r="AR128" s="80">
        <v>10</v>
      </c>
      <c r="AS128" s="80"/>
      <c r="AT128" s="80"/>
      <c r="AU128" s="82"/>
      <c r="AV128" s="80"/>
      <c r="AW128" s="80"/>
      <c r="AX128" s="80"/>
      <c r="AY128" s="80"/>
      <c r="AZ128" s="80"/>
      <c r="BA128" s="82"/>
      <c r="BB128" s="80"/>
    </row>
    <row r="129" spans="1:54" s="87" customFormat="1" ht="15.75">
      <c r="A129" s="74">
        <f t="shared" si="19"/>
        <v>123</v>
      </c>
      <c r="B129" s="123" t="s">
        <v>169</v>
      </c>
      <c r="C129" s="124" t="s">
        <v>30</v>
      </c>
      <c r="D129" s="122" t="s">
        <v>170</v>
      </c>
      <c r="E129" s="62">
        <f t="shared" si="22"/>
        <v>30</v>
      </c>
      <c r="F129" s="63"/>
      <c r="G129" s="64">
        <f t="shared" si="23"/>
        <v>0</v>
      </c>
      <c r="H129" s="78"/>
      <c r="I129" s="78"/>
      <c r="J129" s="78"/>
      <c r="K129" s="78"/>
      <c r="L129" s="66">
        <f t="shared" si="24"/>
        <v>0</v>
      </c>
      <c r="M129" s="67">
        <f aca="true" t="shared" si="25" ref="M129:M144">IF(COUNT(AZ129:BB129)&lt;1,0,LARGE(AZ129:BB129,1))+IF(COUNT(AZ129:BB129)&lt;2,0,LARGE(AZ129:BB129,2))</f>
        <v>0</v>
      </c>
      <c r="N129" s="68">
        <f aca="true" t="shared" si="26" ref="N129:N144">SUM(AN129:AV129)</f>
        <v>30</v>
      </c>
      <c r="O129" s="79"/>
      <c r="P129" s="80"/>
      <c r="Q129" s="80"/>
      <c r="R129" s="80"/>
      <c r="S129" s="80"/>
      <c r="T129" s="80"/>
      <c r="U129" s="72"/>
      <c r="V129" s="81"/>
      <c r="W129" s="80"/>
      <c r="X129" s="80"/>
      <c r="Y129" s="80"/>
      <c r="Z129" s="80"/>
      <c r="AA129" s="80"/>
      <c r="AB129" s="80"/>
      <c r="AC129" s="80"/>
      <c r="AD129" s="80"/>
      <c r="AE129" s="80"/>
      <c r="AF129" s="82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2"/>
      <c r="AV129" s="80">
        <v>30</v>
      </c>
      <c r="AW129" s="80"/>
      <c r="AX129" s="80"/>
      <c r="AY129" s="80"/>
      <c r="AZ129" s="80"/>
      <c r="BA129" s="82"/>
      <c r="BB129" s="80"/>
    </row>
    <row r="130" spans="1:54" s="87" customFormat="1" ht="15.75">
      <c r="A130" s="74">
        <f t="shared" si="19"/>
        <v>124</v>
      </c>
      <c r="B130" s="118" t="s">
        <v>168</v>
      </c>
      <c r="C130" s="119" t="s">
        <v>146</v>
      </c>
      <c r="D130" s="121" t="s">
        <v>28</v>
      </c>
      <c r="E130" s="62">
        <f t="shared" si="22"/>
        <v>30</v>
      </c>
      <c r="F130" s="63"/>
      <c r="G130" s="64">
        <f t="shared" si="23"/>
        <v>0</v>
      </c>
      <c r="H130" s="78"/>
      <c r="I130" s="78"/>
      <c r="J130" s="78"/>
      <c r="K130" s="78"/>
      <c r="L130" s="66">
        <f t="shared" si="24"/>
        <v>0</v>
      </c>
      <c r="M130" s="67">
        <f t="shared" si="25"/>
        <v>0</v>
      </c>
      <c r="N130" s="68">
        <f t="shared" si="26"/>
        <v>30</v>
      </c>
      <c r="O130" s="79"/>
      <c r="P130" s="80"/>
      <c r="Q130" s="80"/>
      <c r="R130" s="80"/>
      <c r="S130" s="80"/>
      <c r="T130" s="80"/>
      <c r="U130" s="72"/>
      <c r="V130" s="81"/>
      <c r="W130" s="80"/>
      <c r="X130" s="80"/>
      <c r="Y130" s="80"/>
      <c r="Z130" s="80"/>
      <c r="AA130" s="80"/>
      <c r="AB130" s="80"/>
      <c r="AC130" s="80"/>
      <c r="AD130" s="80"/>
      <c r="AE130" s="80"/>
      <c r="AF130" s="82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2"/>
      <c r="AV130" s="80">
        <v>30</v>
      </c>
      <c r="AW130" s="80"/>
      <c r="AX130" s="80"/>
      <c r="AY130" s="80"/>
      <c r="AZ130" s="80"/>
      <c r="BA130" s="82"/>
      <c r="BB130" s="80"/>
    </row>
    <row r="131" spans="1:54" s="87" customFormat="1" ht="15.75">
      <c r="A131" s="74">
        <f t="shared" si="19"/>
        <v>125</v>
      </c>
      <c r="B131" s="118" t="s">
        <v>209</v>
      </c>
      <c r="C131" s="119" t="s">
        <v>185</v>
      </c>
      <c r="D131" s="121" t="s">
        <v>23</v>
      </c>
      <c r="E131" s="62">
        <f t="shared" si="22"/>
        <v>30</v>
      </c>
      <c r="F131" s="63"/>
      <c r="G131" s="64">
        <f t="shared" si="23"/>
        <v>0</v>
      </c>
      <c r="H131" s="78"/>
      <c r="I131" s="78"/>
      <c r="J131" s="78"/>
      <c r="K131" s="78"/>
      <c r="L131" s="66">
        <f t="shared" si="24"/>
        <v>0</v>
      </c>
      <c r="M131" s="67">
        <f t="shared" si="25"/>
        <v>0</v>
      </c>
      <c r="N131" s="68">
        <f t="shared" si="26"/>
        <v>30</v>
      </c>
      <c r="O131" s="79"/>
      <c r="P131" s="80"/>
      <c r="Q131" s="80"/>
      <c r="R131" s="80"/>
      <c r="S131" s="80"/>
      <c r="T131" s="80"/>
      <c r="U131" s="72"/>
      <c r="V131" s="81"/>
      <c r="W131" s="80"/>
      <c r="X131" s="80"/>
      <c r="Y131" s="80"/>
      <c r="Z131" s="80"/>
      <c r="AA131" s="80"/>
      <c r="AB131" s="80"/>
      <c r="AC131" s="80"/>
      <c r="AD131" s="80"/>
      <c r="AE131" s="80"/>
      <c r="AF131" s="82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>
        <v>30</v>
      </c>
      <c r="AU131" s="82"/>
      <c r="AV131" s="80"/>
      <c r="AW131" s="101"/>
      <c r="AX131" s="101"/>
      <c r="AY131" s="101"/>
      <c r="AZ131" s="101"/>
      <c r="BA131" s="101"/>
      <c r="BB131" s="101"/>
    </row>
    <row r="132" spans="1:54" s="87" customFormat="1" ht="15.75">
      <c r="A132" s="74">
        <f t="shared" si="19"/>
        <v>126</v>
      </c>
      <c r="B132" s="118" t="s">
        <v>195</v>
      </c>
      <c r="C132" s="119" t="s">
        <v>55</v>
      </c>
      <c r="D132" s="122" t="s">
        <v>38</v>
      </c>
      <c r="E132" s="62">
        <f t="shared" si="22"/>
        <v>30</v>
      </c>
      <c r="F132" s="63"/>
      <c r="G132" s="64">
        <f t="shared" si="23"/>
        <v>0</v>
      </c>
      <c r="H132" s="78"/>
      <c r="I132" s="78"/>
      <c r="J132" s="78"/>
      <c r="K132" s="78"/>
      <c r="L132" s="66">
        <f t="shared" si="24"/>
        <v>0</v>
      </c>
      <c r="M132" s="67">
        <f t="shared" si="25"/>
        <v>0</v>
      </c>
      <c r="N132" s="68">
        <f t="shared" si="26"/>
        <v>30</v>
      </c>
      <c r="O132" s="79"/>
      <c r="P132" s="80"/>
      <c r="Q132" s="80"/>
      <c r="R132" s="80"/>
      <c r="S132" s="80"/>
      <c r="T132" s="80"/>
      <c r="U132" s="72"/>
      <c r="V132" s="81"/>
      <c r="W132" s="80"/>
      <c r="X132" s="80"/>
      <c r="Y132" s="80"/>
      <c r="Z132" s="80"/>
      <c r="AA132" s="80"/>
      <c r="AB132" s="80"/>
      <c r="AC132" s="80"/>
      <c r="AD132" s="80"/>
      <c r="AE132" s="80"/>
      <c r="AF132" s="82"/>
      <c r="AG132" s="80"/>
      <c r="AH132" s="80"/>
      <c r="AI132" s="80"/>
      <c r="AJ132" s="80"/>
      <c r="AK132" s="80"/>
      <c r="AL132" s="80"/>
      <c r="AM132" s="80"/>
      <c r="AN132" s="85"/>
      <c r="AO132" s="85"/>
      <c r="AP132" s="85">
        <v>10</v>
      </c>
      <c r="AQ132" s="85"/>
      <c r="AR132" s="85">
        <v>10</v>
      </c>
      <c r="AS132" s="85"/>
      <c r="AT132" s="86">
        <v>10</v>
      </c>
      <c r="AU132" s="86"/>
      <c r="AV132" s="85"/>
      <c r="AW132" s="80"/>
      <c r="AX132" s="80"/>
      <c r="AY132" s="80"/>
      <c r="AZ132" s="80"/>
      <c r="BA132" s="82"/>
      <c r="BB132" s="80"/>
    </row>
    <row r="133" spans="1:54" s="87" customFormat="1" ht="18">
      <c r="A133" s="74">
        <f t="shared" si="19"/>
        <v>127</v>
      </c>
      <c r="B133" s="118" t="s">
        <v>196</v>
      </c>
      <c r="C133" s="119" t="s">
        <v>115</v>
      </c>
      <c r="D133" s="126" t="s">
        <v>38</v>
      </c>
      <c r="E133" s="62">
        <f t="shared" si="22"/>
        <v>30</v>
      </c>
      <c r="F133" s="63"/>
      <c r="G133" s="64">
        <f t="shared" si="23"/>
        <v>0</v>
      </c>
      <c r="H133" s="97"/>
      <c r="I133" s="97"/>
      <c r="J133" s="65"/>
      <c r="K133" s="65"/>
      <c r="L133" s="66">
        <f t="shared" si="24"/>
        <v>0</v>
      </c>
      <c r="M133" s="67">
        <f t="shared" si="25"/>
        <v>0</v>
      </c>
      <c r="N133" s="68">
        <f t="shared" si="26"/>
        <v>30</v>
      </c>
      <c r="O133" s="69"/>
      <c r="P133" s="98"/>
      <c r="Q133" s="99"/>
      <c r="R133" s="99"/>
      <c r="S133" s="98"/>
      <c r="T133" s="100"/>
      <c r="U133" s="72"/>
      <c r="V133" s="6"/>
      <c r="W133" s="71"/>
      <c r="X133" s="71"/>
      <c r="Y133" s="71"/>
      <c r="Z133" s="71"/>
      <c r="AA133" s="71"/>
      <c r="AB133" s="71"/>
      <c r="AC133" s="71"/>
      <c r="AD133" s="71"/>
      <c r="AE133" s="71"/>
      <c r="AF133" s="73"/>
      <c r="AG133" s="71"/>
      <c r="AH133" s="71"/>
      <c r="AI133" s="71"/>
      <c r="AJ133" s="71"/>
      <c r="AK133" s="71"/>
      <c r="AL133" s="71"/>
      <c r="AM133" s="71"/>
      <c r="AN133" s="80"/>
      <c r="AO133" s="80"/>
      <c r="AP133" s="80">
        <v>10</v>
      </c>
      <c r="AQ133" s="80"/>
      <c r="AR133" s="80"/>
      <c r="AS133" s="80"/>
      <c r="AT133" s="80"/>
      <c r="AU133" s="82">
        <v>20</v>
      </c>
      <c r="AV133" s="80"/>
      <c r="AW133" s="80"/>
      <c r="AX133" s="80"/>
      <c r="AY133" s="80"/>
      <c r="AZ133" s="80"/>
      <c r="BA133" s="82"/>
      <c r="BB133" s="80"/>
    </row>
    <row r="134" spans="1:54" s="87" customFormat="1" ht="15.75">
      <c r="A134" s="74">
        <f aca="true" t="shared" si="27" ref="A134:A144">A133+1</f>
        <v>128</v>
      </c>
      <c r="B134" s="83" t="s">
        <v>263</v>
      </c>
      <c r="C134" s="96" t="s">
        <v>183</v>
      </c>
      <c r="D134" s="84" t="s">
        <v>27</v>
      </c>
      <c r="E134" s="62">
        <f t="shared" si="22"/>
        <v>30</v>
      </c>
      <c r="F134" s="63"/>
      <c r="G134" s="64">
        <f t="shared" si="23"/>
        <v>0</v>
      </c>
      <c r="H134" s="78"/>
      <c r="I134" s="78"/>
      <c r="J134" s="78"/>
      <c r="K134" s="78"/>
      <c r="L134" s="148">
        <f t="shared" si="24"/>
        <v>0</v>
      </c>
      <c r="M134" s="149">
        <f t="shared" si="25"/>
        <v>0</v>
      </c>
      <c r="N134" s="150">
        <f t="shared" si="26"/>
        <v>30</v>
      </c>
      <c r="O134" s="79"/>
      <c r="P134" s="80"/>
      <c r="Q134" s="80"/>
      <c r="R134" s="80"/>
      <c r="S134" s="80"/>
      <c r="T134" s="80"/>
      <c r="U134" s="80"/>
      <c r="V134" s="81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>
        <v>30</v>
      </c>
      <c r="AR134" s="80"/>
      <c r="AS134" s="80"/>
      <c r="AT134" s="80"/>
      <c r="AU134" s="82"/>
      <c r="AV134" s="80"/>
      <c r="AW134" s="80"/>
      <c r="AX134" s="80"/>
      <c r="AY134" s="80"/>
      <c r="AZ134" s="80"/>
      <c r="BA134" s="80"/>
      <c r="BB134" s="80"/>
    </row>
    <row r="135" spans="1:54" s="87" customFormat="1" ht="15.75">
      <c r="A135" s="74">
        <f t="shared" si="27"/>
        <v>129</v>
      </c>
      <c r="B135" s="83" t="s">
        <v>264</v>
      </c>
      <c r="C135" s="96" t="s">
        <v>223</v>
      </c>
      <c r="D135" s="84" t="s">
        <v>31</v>
      </c>
      <c r="E135" s="62">
        <f aca="true" t="shared" si="28" ref="E135:E144">F135+G135+L135+M135+N135</f>
        <v>30</v>
      </c>
      <c r="F135" s="63"/>
      <c r="G135" s="64">
        <f aca="true" t="shared" si="29" ref="G135:G144">IF(COUNT(H135:K135)&lt;1,0,LARGE(H135:K135,1))+IF(COUNT(H135:K135)&lt;2,0,LARGE(H135:K135,2))+IF(COUNT(H135:K135)&lt;3,0,LARGE(H135:K135,3))</f>
        <v>0</v>
      </c>
      <c r="H135" s="78"/>
      <c r="I135" s="78"/>
      <c r="J135" s="78"/>
      <c r="K135" s="78"/>
      <c r="L135" s="148">
        <f aca="true" t="shared" si="30" ref="L135:L144">IF(COUNT(P135:AM135)&lt;1,0,LARGE(P135:AM135,1))+IF(COUNT(P135:AM135)&lt;2,0,LARGE(P135:AM135,2))+IF(COUNT(P135:AM135)&lt;3,0,LARGE(P135:AM135,3))+IF(COUNT(P135:AM135)&lt;4,0,LARGE(P135:AM135,4))</f>
        <v>0</v>
      </c>
      <c r="M135" s="149">
        <f t="shared" si="25"/>
        <v>0</v>
      </c>
      <c r="N135" s="150">
        <f t="shared" si="26"/>
        <v>30</v>
      </c>
      <c r="O135" s="79"/>
      <c r="P135" s="80"/>
      <c r="Q135" s="80"/>
      <c r="R135" s="80"/>
      <c r="S135" s="80"/>
      <c r="T135" s="80"/>
      <c r="U135" s="80"/>
      <c r="V135" s="81"/>
      <c r="W135" s="80"/>
      <c r="X135" s="80"/>
      <c r="Y135" s="80"/>
      <c r="Z135" s="80"/>
      <c r="AA135" s="80"/>
      <c r="AB135" s="80"/>
      <c r="AC135" s="80"/>
      <c r="AD135" s="80"/>
      <c r="AE135" s="80"/>
      <c r="AF135" s="82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>
        <v>30</v>
      </c>
      <c r="AR135" s="80"/>
      <c r="AS135" s="80"/>
      <c r="AT135" s="80"/>
      <c r="AU135" s="82"/>
      <c r="AV135" s="80"/>
      <c r="AW135" s="80"/>
      <c r="AX135" s="80"/>
      <c r="AY135" s="80"/>
      <c r="AZ135" s="80"/>
      <c r="BA135" s="82"/>
      <c r="BB135" s="80"/>
    </row>
    <row r="136" spans="1:54" s="87" customFormat="1" ht="15.75">
      <c r="A136" s="74">
        <f t="shared" si="27"/>
        <v>130</v>
      </c>
      <c r="B136" s="118" t="s">
        <v>174</v>
      </c>
      <c r="C136" s="119" t="s">
        <v>68</v>
      </c>
      <c r="D136" s="121" t="s">
        <v>170</v>
      </c>
      <c r="E136" s="62">
        <f t="shared" si="28"/>
        <v>20</v>
      </c>
      <c r="F136" s="63"/>
      <c r="G136" s="64">
        <f t="shared" si="29"/>
        <v>0</v>
      </c>
      <c r="H136" s="78"/>
      <c r="I136" s="78"/>
      <c r="J136" s="78"/>
      <c r="K136" s="78"/>
      <c r="L136" s="66">
        <f t="shared" si="30"/>
        <v>0</v>
      </c>
      <c r="M136" s="67">
        <f t="shared" si="25"/>
        <v>0</v>
      </c>
      <c r="N136" s="68">
        <f t="shared" si="26"/>
        <v>20</v>
      </c>
      <c r="O136" s="79"/>
      <c r="P136" s="80"/>
      <c r="Q136" s="80"/>
      <c r="R136" s="80"/>
      <c r="S136" s="80"/>
      <c r="T136" s="80"/>
      <c r="U136" s="72"/>
      <c r="V136" s="81"/>
      <c r="W136" s="80"/>
      <c r="X136" s="80"/>
      <c r="Y136" s="80"/>
      <c r="Z136" s="80"/>
      <c r="AA136" s="80"/>
      <c r="AB136" s="80"/>
      <c r="AC136" s="80"/>
      <c r="AD136" s="80"/>
      <c r="AE136" s="80"/>
      <c r="AF136" s="82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2"/>
      <c r="AV136" s="80">
        <v>20</v>
      </c>
      <c r="AW136" s="80"/>
      <c r="AX136" s="80"/>
      <c r="AY136" s="80"/>
      <c r="AZ136" s="80"/>
      <c r="BA136" s="82"/>
      <c r="BB136" s="80"/>
    </row>
    <row r="137" spans="1:54" s="87" customFormat="1" ht="15.75">
      <c r="A137" s="74">
        <f t="shared" si="27"/>
        <v>131</v>
      </c>
      <c r="B137" s="128" t="s">
        <v>198</v>
      </c>
      <c r="C137" s="129" t="s">
        <v>199</v>
      </c>
      <c r="D137" s="130" t="s">
        <v>38</v>
      </c>
      <c r="E137" s="62">
        <f t="shared" si="28"/>
        <v>20</v>
      </c>
      <c r="F137" s="63"/>
      <c r="G137" s="64">
        <f t="shared" si="29"/>
        <v>0</v>
      </c>
      <c r="H137" s="78"/>
      <c r="I137" s="78"/>
      <c r="J137" s="78"/>
      <c r="K137" s="78"/>
      <c r="L137" s="66">
        <f t="shared" si="30"/>
        <v>0</v>
      </c>
      <c r="M137" s="67">
        <f t="shared" si="25"/>
        <v>0</v>
      </c>
      <c r="N137" s="68">
        <f t="shared" si="26"/>
        <v>20</v>
      </c>
      <c r="O137" s="79"/>
      <c r="P137" s="80"/>
      <c r="Q137" s="80"/>
      <c r="R137" s="80"/>
      <c r="S137" s="80"/>
      <c r="T137" s="80"/>
      <c r="U137" s="72"/>
      <c r="V137" s="81"/>
      <c r="W137" s="80"/>
      <c r="X137" s="80"/>
      <c r="Y137" s="80"/>
      <c r="Z137" s="80"/>
      <c r="AA137" s="80"/>
      <c r="AB137" s="80"/>
      <c r="AC137" s="80"/>
      <c r="AD137" s="80"/>
      <c r="AE137" s="80"/>
      <c r="AF137" s="82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>
        <v>20</v>
      </c>
      <c r="AS137" s="80"/>
      <c r="AT137" s="80"/>
      <c r="AU137" s="82"/>
      <c r="AV137" s="80"/>
      <c r="AW137" s="80"/>
      <c r="AX137" s="80"/>
      <c r="AY137" s="80"/>
      <c r="AZ137" s="80"/>
      <c r="BA137" s="82"/>
      <c r="BB137" s="80"/>
    </row>
    <row r="138" spans="1:54" s="87" customFormat="1" ht="15.75">
      <c r="A138" s="74">
        <f t="shared" si="27"/>
        <v>132</v>
      </c>
      <c r="B138" s="118" t="s">
        <v>206</v>
      </c>
      <c r="C138" s="119" t="s">
        <v>207</v>
      </c>
      <c r="D138" s="120" t="s">
        <v>26</v>
      </c>
      <c r="E138" s="62">
        <f t="shared" si="28"/>
        <v>20</v>
      </c>
      <c r="F138" s="63"/>
      <c r="G138" s="64">
        <f t="shared" si="29"/>
        <v>0</v>
      </c>
      <c r="H138" s="78"/>
      <c r="I138" s="78"/>
      <c r="J138" s="78"/>
      <c r="K138" s="78"/>
      <c r="L138" s="66">
        <f t="shared" si="30"/>
        <v>0</v>
      </c>
      <c r="M138" s="67">
        <f t="shared" si="25"/>
        <v>0</v>
      </c>
      <c r="N138" s="68">
        <f t="shared" si="26"/>
        <v>20</v>
      </c>
      <c r="O138" s="79"/>
      <c r="P138" s="80"/>
      <c r="Q138" s="80"/>
      <c r="R138" s="80"/>
      <c r="S138" s="80"/>
      <c r="T138" s="80"/>
      <c r="U138" s="72"/>
      <c r="V138" s="81"/>
      <c r="W138" s="80"/>
      <c r="X138" s="80"/>
      <c r="Y138" s="80"/>
      <c r="Z138" s="80"/>
      <c r="AA138" s="80"/>
      <c r="AB138" s="80"/>
      <c r="AC138" s="80"/>
      <c r="AD138" s="80"/>
      <c r="AE138" s="80"/>
      <c r="AF138" s="82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>
        <v>20</v>
      </c>
      <c r="AU138" s="82"/>
      <c r="AV138" s="80"/>
      <c r="AW138" s="80"/>
      <c r="AX138" s="80"/>
      <c r="AY138" s="80"/>
      <c r="AZ138" s="80"/>
      <c r="BA138" s="82"/>
      <c r="BB138" s="80"/>
    </row>
    <row r="139" spans="1:54" s="87" customFormat="1" ht="15.75">
      <c r="A139" s="74">
        <f t="shared" si="27"/>
        <v>133</v>
      </c>
      <c r="B139" s="127" t="s">
        <v>211</v>
      </c>
      <c r="C139" s="132" t="s">
        <v>45</v>
      </c>
      <c r="D139" s="126" t="s">
        <v>31</v>
      </c>
      <c r="E139" s="62">
        <f t="shared" si="28"/>
        <v>20</v>
      </c>
      <c r="F139" s="63"/>
      <c r="G139" s="64">
        <f t="shared" si="29"/>
        <v>0</v>
      </c>
      <c r="H139" s="78"/>
      <c r="I139" s="78"/>
      <c r="J139" s="78"/>
      <c r="K139" s="78"/>
      <c r="L139" s="66">
        <f t="shared" si="30"/>
        <v>0</v>
      </c>
      <c r="M139" s="67">
        <f t="shared" si="25"/>
        <v>0</v>
      </c>
      <c r="N139" s="68">
        <f t="shared" si="26"/>
        <v>20</v>
      </c>
      <c r="O139" s="79"/>
      <c r="P139" s="80"/>
      <c r="Q139" s="80"/>
      <c r="R139" s="80"/>
      <c r="S139" s="80"/>
      <c r="T139" s="80"/>
      <c r="U139" s="72"/>
      <c r="V139" s="81"/>
      <c r="W139" s="80"/>
      <c r="X139" s="80"/>
      <c r="Y139" s="80"/>
      <c r="Z139" s="80"/>
      <c r="AA139" s="80"/>
      <c r="AB139" s="80"/>
      <c r="AC139" s="80"/>
      <c r="AD139" s="80"/>
      <c r="AE139" s="80"/>
      <c r="AF139" s="82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2">
        <v>20</v>
      </c>
      <c r="AV139" s="80"/>
      <c r="AW139" s="80"/>
      <c r="AX139" s="80"/>
      <c r="AY139" s="80"/>
      <c r="AZ139" s="80"/>
      <c r="BA139" s="82"/>
      <c r="BB139" s="80"/>
    </row>
    <row r="140" spans="1:54" s="87" customFormat="1" ht="15.75">
      <c r="A140" s="74">
        <f t="shared" si="27"/>
        <v>134</v>
      </c>
      <c r="B140" s="128" t="s">
        <v>215</v>
      </c>
      <c r="C140" s="129" t="s">
        <v>216</v>
      </c>
      <c r="D140" s="130" t="s">
        <v>25</v>
      </c>
      <c r="E140" s="62">
        <f t="shared" si="28"/>
        <v>20</v>
      </c>
      <c r="F140" s="63"/>
      <c r="G140" s="64">
        <f t="shared" si="29"/>
        <v>0</v>
      </c>
      <c r="H140" s="78"/>
      <c r="I140" s="78"/>
      <c r="J140" s="78"/>
      <c r="K140" s="78"/>
      <c r="L140" s="66">
        <f t="shared" si="30"/>
        <v>0</v>
      </c>
      <c r="M140" s="67">
        <f t="shared" si="25"/>
        <v>0</v>
      </c>
      <c r="N140" s="68">
        <f t="shared" si="26"/>
        <v>20</v>
      </c>
      <c r="O140" s="79"/>
      <c r="P140" s="80"/>
      <c r="Q140" s="80"/>
      <c r="R140" s="80"/>
      <c r="S140" s="80"/>
      <c r="T140" s="80"/>
      <c r="U140" s="72"/>
      <c r="V140" s="81"/>
      <c r="W140" s="80"/>
      <c r="X140" s="80"/>
      <c r="Y140" s="80"/>
      <c r="Z140" s="80"/>
      <c r="AA140" s="80"/>
      <c r="AB140" s="80"/>
      <c r="AC140" s="80"/>
      <c r="AD140" s="80"/>
      <c r="AE140" s="80"/>
      <c r="AF140" s="82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>
        <v>20</v>
      </c>
      <c r="AU140" s="82"/>
      <c r="AV140" s="80"/>
      <c r="AW140" s="80"/>
      <c r="AX140" s="80"/>
      <c r="AY140" s="80"/>
      <c r="AZ140" s="80"/>
      <c r="BA140" s="82"/>
      <c r="BB140" s="80"/>
    </row>
    <row r="141" spans="1:54" s="87" customFormat="1" ht="15.75">
      <c r="A141" s="74">
        <f t="shared" si="27"/>
        <v>135</v>
      </c>
      <c r="B141" s="118" t="s">
        <v>147</v>
      </c>
      <c r="C141" s="119" t="s">
        <v>205</v>
      </c>
      <c r="D141" s="121" t="s">
        <v>32</v>
      </c>
      <c r="E141" s="62">
        <f t="shared" si="28"/>
        <v>20</v>
      </c>
      <c r="F141" s="63"/>
      <c r="G141" s="64">
        <f t="shared" si="29"/>
        <v>0</v>
      </c>
      <c r="H141" s="78"/>
      <c r="I141" s="78"/>
      <c r="J141" s="78"/>
      <c r="K141" s="78"/>
      <c r="L141" s="66">
        <f t="shared" si="30"/>
        <v>0</v>
      </c>
      <c r="M141" s="67">
        <f t="shared" si="25"/>
        <v>0</v>
      </c>
      <c r="N141" s="68">
        <f t="shared" si="26"/>
        <v>20</v>
      </c>
      <c r="O141" s="79"/>
      <c r="P141" s="80"/>
      <c r="Q141" s="80"/>
      <c r="R141" s="80"/>
      <c r="S141" s="80"/>
      <c r="T141" s="80"/>
      <c r="U141" s="72"/>
      <c r="V141" s="81"/>
      <c r="W141" s="80"/>
      <c r="X141" s="80"/>
      <c r="Y141" s="80"/>
      <c r="Z141" s="80"/>
      <c r="AA141" s="80"/>
      <c r="AB141" s="80"/>
      <c r="AC141" s="80"/>
      <c r="AD141" s="80"/>
      <c r="AE141" s="80"/>
      <c r="AF141" s="82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>
        <v>20</v>
      </c>
      <c r="AS141" s="80"/>
      <c r="AT141" s="80"/>
      <c r="AU141" s="82"/>
      <c r="AV141" s="80"/>
      <c r="AW141" s="80"/>
      <c r="AX141" s="80"/>
      <c r="AY141" s="80"/>
      <c r="AZ141" s="80"/>
      <c r="BA141" s="82"/>
      <c r="BB141" s="80"/>
    </row>
    <row r="142" spans="1:54" s="87" customFormat="1" ht="15.75">
      <c r="A142" s="74">
        <f t="shared" si="27"/>
        <v>136</v>
      </c>
      <c r="B142" s="118" t="s">
        <v>196</v>
      </c>
      <c r="C142" s="119" t="s">
        <v>197</v>
      </c>
      <c r="D142" s="126" t="s">
        <v>38</v>
      </c>
      <c r="E142" s="62">
        <f t="shared" si="28"/>
        <v>10</v>
      </c>
      <c r="F142" s="63"/>
      <c r="G142" s="64">
        <f t="shared" si="29"/>
        <v>0</v>
      </c>
      <c r="H142" s="78"/>
      <c r="I142" s="78"/>
      <c r="J142" s="78"/>
      <c r="K142" s="78"/>
      <c r="L142" s="66">
        <f t="shared" si="30"/>
        <v>0</v>
      </c>
      <c r="M142" s="67">
        <f t="shared" si="25"/>
        <v>0</v>
      </c>
      <c r="N142" s="68">
        <f t="shared" si="26"/>
        <v>10</v>
      </c>
      <c r="O142" s="79"/>
      <c r="P142" s="80"/>
      <c r="Q142" s="80"/>
      <c r="R142" s="80"/>
      <c r="S142" s="80"/>
      <c r="T142" s="80"/>
      <c r="U142" s="72"/>
      <c r="V142" s="81"/>
      <c r="W142" s="80"/>
      <c r="X142" s="80"/>
      <c r="Y142" s="80"/>
      <c r="Z142" s="80"/>
      <c r="AA142" s="80"/>
      <c r="AB142" s="80"/>
      <c r="AC142" s="80"/>
      <c r="AD142" s="80"/>
      <c r="AE142" s="80"/>
      <c r="AF142" s="82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2">
        <v>10</v>
      </c>
      <c r="AV142" s="80"/>
      <c r="AW142" s="80"/>
      <c r="AX142" s="80"/>
      <c r="AY142" s="80"/>
      <c r="AZ142" s="80"/>
      <c r="BA142" s="82"/>
      <c r="BB142" s="80"/>
    </row>
    <row r="143" spans="1:54" s="87" customFormat="1" ht="15.75">
      <c r="A143" s="74">
        <f t="shared" si="27"/>
        <v>137</v>
      </c>
      <c r="B143" s="118" t="s">
        <v>200</v>
      </c>
      <c r="C143" s="119" t="s">
        <v>201</v>
      </c>
      <c r="D143" s="121" t="s">
        <v>38</v>
      </c>
      <c r="E143" s="62">
        <f t="shared" si="28"/>
        <v>10</v>
      </c>
      <c r="F143" s="63"/>
      <c r="G143" s="64">
        <f t="shared" si="29"/>
        <v>0</v>
      </c>
      <c r="H143" s="104"/>
      <c r="I143" s="104"/>
      <c r="J143" s="104"/>
      <c r="K143" s="104"/>
      <c r="L143" s="66">
        <f t="shared" si="30"/>
        <v>0</v>
      </c>
      <c r="M143" s="67">
        <f t="shared" si="25"/>
        <v>0</v>
      </c>
      <c r="N143" s="68">
        <f t="shared" si="26"/>
        <v>10</v>
      </c>
      <c r="O143" s="105"/>
      <c r="P143" s="101"/>
      <c r="Q143" s="101"/>
      <c r="R143" s="101"/>
      <c r="S143" s="101"/>
      <c r="T143" s="101"/>
      <c r="U143" s="72"/>
      <c r="V143" s="106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2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>
        <v>10</v>
      </c>
      <c r="AS143" s="101"/>
      <c r="AT143" s="101"/>
      <c r="AU143" s="102"/>
      <c r="AV143" s="101"/>
      <c r="AW143" s="101"/>
      <c r="AX143" s="101"/>
      <c r="AY143" s="101"/>
      <c r="AZ143" s="101"/>
      <c r="BA143" s="102"/>
      <c r="BB143" s="101"/>
    </row>
    <row r="144" spans="1:54" s="87" customFormat="1" ht="15.75">
      <c r="A144" s="74">
        <f t="shared" si="27"/>
        <v>138</v>
      </c>
      <c r="B144" s="83" t="s">
        <v>265</v>
      </c>
      <c r="C144" s="96" t="s">
        <v>45</v>
      </c>
      <c r="D144" s="84" t="s">
        <v>218</v>
      </c>
      <c r="E144" s="62">
        <f t="shared" si="28"/>
        <v>10</v>
      </c>
      <c r="F144" s="63"/>
      <c r="G144" s="64">
        <f t="shared" si="29"/>
        <v>0</v>
      </c>
      <c r="H144" s="78"/>
      <c r="I144" s="78"/>
      <c r="J144" s="78"/>
      <c r="K144" s="78"/>
      <c r="L144" s="148">
        <f t="shared" si="30"/>
        <v>0</v>
      </c>
      <c r="M144" s="149">
        <f t="shared" si="25"/>
        <v>0</v>
      </c>
      <c r="N144" s="150">
        <f t="shared" si="26"/>
        <v>10</v>
      </c>
      <c r="O144" s="79"/>
      <c r="P144" s="80"/>
      <c r="Q144" s="80"/>
      <c r="R144" s="80"/>
      <c r="S144" s="80"/>
      <c r="T144" s="80"/>
      <c r="U144" s="80"/>
      <c r="V144" s="81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>
        <v>10</v>
      </c>
      <c r="AQ144" s="80"/>
      <c r="AR144" s="80"/>
      <c r="AS144" s="80"/>
      <c r="AT144" s="80"/>
      <c r="AU144" s="82"/>
      <c r="AV144" s="80"/>
      <c r="AW144" s="80"/>
      <c r="AX144" s="80"/>
      <c r="AY144" s="80"/>
      <c r="AZ144" s="80"/>
      <c r="BA144" s="80"/>
      <c r="BB144" s="80"/>
    </row>
    <row r="145" spans="4:54" s="87" customFormat="1" ht="14.25">
      <c r="D145" s="84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2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</row>
    <row r="146" spans="4:54" s="87" customFormat="1" ht="14.25">
      <c r="D146" s="84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2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</row>
    <row r="147" spans="4:54" s="87" customFormat="1" ht="14.25">
      <c r="D147" s="84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2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</row>
    <row r="148" spans="4:54" s="87" customFormat="1" ht="14.25">
      <c r="D148" s="84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2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</row>
    <row r="149" spans="4:54" s="87" customFormat="1" ht="14.25">
      <c r="D149" s="84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2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</row>
    <row r="150" spans="4:54" s="87" customFormat="1" ht="14.25">
      <c r="D150" s="84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2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</row>
    <row r="151" spans="4:54" s="87" customFormat="1" ht="14.25">
      <c r="D151" s="84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2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</row>
    <row r="152" spans="4:54" s="87" customFormat="1" ht="14.25">
      <c r="D152" s="84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2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</row>
    <row r="153" spans="4:54" s="87" customFormat="1" ht="14.25">
      <c r="D153" s="84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2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</row>
    <row r="154" spans="4:54" s="87" customFormat="1" ht="14.25">
      <c r="D154" s="84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2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</row>
    <row r="155" spans="4:54" s="87" customFormat="1" ht="14.25">
      <c r="D155" s="84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2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</row>
    <row r="156" spans="4:54" s="87" customFormat="1" ht="14.25">
      <c r="D156" s="84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2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</row>
    <row r="157" spans="4:54" s="87" customFormat="1" ht="14.25">
      <c r="D157" s="84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2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</row>
    <row r="158" spans="4:54" s="87" customFormat="1" ht="14.25">
      <c r="D158" s="84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</row>
    <row r="159" spans="4:54" s="87" customFormat="1" ht="14.25">
      <c r="D159" s="84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2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</row>
    <row r="160" spans="4:54" s="87" customFormat="1" ht="14.25">
      <c r="D160" s="84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2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</row>
    <row r="161" spans="4:54" s="87" customFormat="1" ht="14.25">
      <c r="D161" s="84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2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</row>
    <row r="162" spans="4:54" s="87" customFormat="1" ht="14.25">
      <c r="D162" s="84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2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</row>
    <row r="163" spans="4:54" s="87" customFormat="1" ht="14.25">
      <c r="D163" s="84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2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</row>
    <row r="164" spans="4:54" s="87" customFormat="1" ht="14.25">
      <c r="D164" s="84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2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</row>
    <row r="165" spans="4:54" s="87" customFormat="1" ht="14.25">
      <c r="D165" s="84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2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</row>
    <row r="166" spans="4:54" s="87" customFormat="1" ht="14.25">
      <c r="D166" s="84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2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</row>
    <row r="167" spans="4:54" s="87" customFormat="1" ht="14.25">
      <c r="D167" s="84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2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</row>
    <row r="168" spans="4:54" s="87" customFormat="1" ht="14.25">
      <c r="D168" s="84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2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</row>
    <row r="169" spans="4:54" s="87" customFormat="1" ht="14.25">
      <c r="D169" s="84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2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</row>
    <row r="170" spans="4:54" s="87" customFormat="1" ht="14.25">
      <c r="D170" s="84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2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</row>
    <row r="171" spans="4:54" s="87" customFormat="1" ht="14.25">
      <c r="D171" s="84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2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</row>
    <row r="172" spans="4:54" s="87" customFormat="1" ht="14.25">
      <c r="D172" s="84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2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</row>
    <row r="173" spans="4:54" s="87" customFormat="1" ht="14.25">
      <c r="D173" s="84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2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</row>
    <row r="174" spans="4:54" s="87" customFormat="1" ht="14.25">
      <c r="D174" s="84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2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</row>
    <row r="175" spans="4:54" s="87" customFormat="1" ht="14.25">
      <c r="D175" s="84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2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</row>
    <row r="176" spans="4:54" s="87" customFormat="1" ht="14.25">
      <c r="D176" s="84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2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</row>
    <row r="177" spans="4:54" s="87" customFormat="1" ht="14.25">
      <c r="D177" s="84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2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</row>
    <row r="178" spans="4:54" s="87" customFormat="1" ht="14.25">
      <c r="D178" s="84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2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</row>
    <row r="179" spans="4:54" s="87" customFormat="1" ht="14.25">
      <c r="D179" s="84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2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</row>
    <row r="180" spans="4:54" s="87" customFormat="1" ht="14.25">
      <c r="D180" s="84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2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</row>
    <row r="181" spans="4:54" s="87" customFormat="1" ht="14.25">
      <c r="D181" s="84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2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</row>
    <row r="182" spans="4:54" s="87" customFormat="1" ht="14.25">
      <c r="D182" s="84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2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</row>
    <row r="183" spans="4:54" s="87" customFormat="1" ht="14.25">
      <c r="D183" s="84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2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</row>
    <row r="184" spans="4:54" s="87" customFormat="1" ht="14.25">
      <c r="D184" s="84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2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</row>
    <row r="185" spans="4:54" s="87" customFormat="1" ht="14.25">
      <c r="D185" s="84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2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</row>
    <row r="186" spans="4:54" s="87" customFormat="1" ht="14.25">
      <c r="D186" s="84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2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</row>
    <row r="187" spans="4:54" s="87" customFormat="1" ht="14.25">
      <c r="D187" s="84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2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</row>
    <row r="188" spans="4:54" s="87" customFormat="1" ht="14.25">
      <c r="D188" s="84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2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</row>
    <row r="189" spans="4:54" s="87" customFormat="1" ht="14.25">
      <c r="D189" s="84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2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</row>
    <row r="190" spans="4:54" s="87" customFormat="1" ht="14.25">
      <c r="D190" s="84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2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</row>
    <row r="191" spans="4:54" s="87" customFormat="1" ht="14.25">
      <c r="D191" s="84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2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</row>
    <row r="192" spans="4:54" s="87" customFormat="1" ht="14.25">
      <c r="D192" s="84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2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</row>
    <row r="193" spans="4:54" s="87" customFormat="1" ht="14.25">
      <c r="D193" s="84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2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</row>
    <row r="194" spans="4:54" s="87" customFormat="1" ht="14.25">
      <c r="D194" s="84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2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</row>
    <row r="195" spans="4:54" s="87" customFormat="1" ht="14.25">
      <c r="D195" s="84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2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</row>
    <row r="196" spans="4:54" s="87" customFormat="1" ht="14.25">
      <c r="D196" s="84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2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</row>
    <row r="197" spans="4:54" s="87" customFormat="1" ht="14.25">
      <c r="D197" s="84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2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</row>
    <row r="198" spans="4:54" s="87" customFormat="1" ht="14.25">
      <c r="D198" s="84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2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</row>
    <row r="199" spans="4:54" s="87" customFormat="1" ht="14.25">
      <c r="D199" s="84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2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</row>
    <row r="200" spans="4:54" s="87" customFormat="1" ht="14.25">
      <c r="D200" s="84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2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</row>
    <row r="201" spans="4:54" s="87" customFormat="1" ht="14.25">
      <c r="D201" s="84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2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</row>
    <row r="202" spans="4:54" s="87" customFormat="1" ht="14.25">
      <c r="D202" s="84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2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</row>
    <row r="203" spans="4:54" s="87" customFormat="1" ht="14.25">
      <c r="D203" s="84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2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</row>
    <row r="204" spans="4:54" s="87" customFormat="1" ht="14.25">
      <c r="D204" s="84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2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</row>
    <row r="205" spans="4:54" s="87" customFormat="1" ht="14.25">
      <c r="D205" s="84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2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</row>
    <row r="206" spans="4:54" s="87" customFormat="1" ht="14.25">
      <c r="D206" s="84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2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</row>
    <row r="207" spans="4:54" s="87" customFormat="1" ht="14.25">
      <c r="D207" s="84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2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</row>
    <row r="208" spans="4:54" s="87" customFormat="1" ht="14.25">
      <c r="D208" s="84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2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</row>
    <row r="209" spans="4:54" s="87" customFormat="1" ht="14.25">
      <c r="D209" s="84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2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</row>
    <row r="210" spans="4:54" s="87" customFormat="1" ht="14.25">
      <c r="D210" s="84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2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</row>
    <row r="211" spans="4:54" s="87" customFormat="1" ht="14.25">
      <c r="D211" s="84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2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</row>
    <row r="212" spans="4:54" s="87" customFormat="1" ht="14.25">
      <c r="D212" s="84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2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</row>
    <row r="213" spans="4:54" s="87" customFormat="1" ht="14.25">
      <c r="D213" s="84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2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</row>
    <row r="214" spans="4:54" s="87" customFormat="1" ht="14.25">
      <c r="D214" s="84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2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</row>
    <row r="215" spans="4:54" s="87" customFormat="1" ht="14.25">
      <c r="D215" s="84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2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</row>
    <row r="216" spans="4:54" s="87" customFormat="1" ht="14.25">
      <c r="D216" s="84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2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</row>
    <row r="217" spans="4:54" s="87" customFormat="1" ht="14.25">
      <c r="D217" s="84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2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</row>
    <row r="218" spans="4:54" s="87" customFormat="1" ht="14.25">
      <c r="D218" s="84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2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</row>
    <row r="219" spans="4:54" s="87" customFormat="1" ht="14.25">
      <c r="D219" s="84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2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</row>
    <row r="220" spans="4:54" s="87" customFormat="1" ht="14.25">
      <c r="D220" s="84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2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</row>
    <row r="221" spans="4:54" s="87" customFormat="1" ht="14.25">
      <c r="D221" s="84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2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</row>
    <row r="222" spans="4:54" s="87" customFormat="1" ht="14.25">
      <c r="D222" s="84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2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</row>
    <row r="223" spans="4:54" s="87" customFormat="1" ht="14.25">
      <c r="D223" s="84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2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</row>
    <row r="224" spans="4:54" s="87" customFormat="1" ht="14.25">
      <c r="D224" s="84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2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</row>
    <row r="225" spans="4:54" s="87" customFormat="1" ht="14.25">
      <c r="D225" s="84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2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</row>
    <row r="226" spans="4:54" s="87" customFormat="1" ht="14.25">
      <c r="D226" s="84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2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</row>
    <row r="227" spans="4:54" s="87" customFormat="1" ht="14.25">
      <c r="D227" s="84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2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</row>
    <row r="228" spans="4:54" s="87" customFormat="1" ht="14.25">
      <c r="D228" s="84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2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</row>
    <row r="229" spans="4:54" s="87" customFormat="1" ht="14.25">
      <c r="D229" s="84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2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</row>
    <row r="230" spans="4:54" s="87" customFormat="1" ht="14.25">
      <c r="D230" s="84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2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</row>
    <row r="231" spans="4:54" s="87" customFormat="1" ht="14.25">
      <c r="D231" s="84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2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</row>
    <row r="232" spans="4:54" s="87" customFormat="1" ht="14.25">
      <c r="D232" s="84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2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</row>
    <row r="233" spans="4:54" s="87" customFormat="1" ht="14.25">
      <c r="D233" s="84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2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</row>
    <row r="234" spans="4:54" s="87" customFormat="1" ht="14.25">
      <c r="D234" s="84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2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</row>
    <row r="235" spans="4:54" s="87" customFormat="1" ht="14.25">
      <c r="D235" s="84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2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</row>
    <row r="236" spans="4:54" s="87" customFormat="1" ht="14.25">
      <c r="D236" s="84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2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</row>
    <row r="237" spans="4:54" s="87" customFormat="1" ht="14.25">
      <c r="D237" s="84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2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</row>
    <row r="238" spans="4:54" s="87" customFormat="1" ht="14.25">
      <c r="D238" s="84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2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</row>
    <row r="239" spans="4:54" s="87" customFormat="1" ht="14.25">
      <c r="D239" s="84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2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</row>
    <row r="240" spans="4:54" s="87" customFormat="1" ht="14.25">
      <c r="D240" s="84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2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</row>
    <row r="241" spans="4:54" s="87" customFormat="1" ht="14.25">
      <c r="D241" s="84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2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</row>
    <row r="242" spans="4:54" s="87" customFormat="1" ht="14.25">
      <c r="D242" s="84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2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</row>
    <row r="243" spans="4:54" s="87" customFormat="1" ht="14.25">
      <c r="D243" s="84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2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</row>
    <row r="244" spans="4:54" s="87" customFormat="1" ht="14.25">
      <c r="D244" s="84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2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</row>
    <row r="245" spans="4:54" s="87" customFormat="1" ht="14.25">
      <c r="D245" s="84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2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</row>
    <row r="246" spans="4:54" s="87" customFormat="1" ht="14.25">
      <c r="D246" s="84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2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</row>
    <row r="247" spans="4:54" s="87" customFormat="1" ht="14.25">
      <c r="D247" s="84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2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</row>
    <row r="248" spans="4:54" s="87" customFormat="1" ht="14.25">
      <c r="D248" s="84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2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</row>
    <row r="249" spans="4:54" s="87" customFormat="1" ht="14.25">
      <c r="D249" s="84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2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</row>
    <row r="250" spans="4:54" s="87" customFormat="1" ht="14.25">
      <c r="D250" s="84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2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</row>
    <row r="251" spans="4:54" s="87" customFormat="1" ht="14.25">
      <c r="D251" s="84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2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</row>
    <row r="252" spans="4:54" s="87" customFormat="1" ht="14.25">
      <c r="D252" s="84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2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</row>
    <row r="253" spans="4:54" s="87" customFormat="1" ht="14.25">
      <c r="D253" s="84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2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</row>
    <row r="254" spans="4:54" s="87" customFormat="1" ht="14.25">
      <c r="D254" s="84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2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</row>
    <row r="255" spans="4:54" s="87" customFormat="1" ht="14.25">
      <c r="D255" s="84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2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</row>
    <row r="256" spans="4:54" s="87" customFormat="1" ht="14.25">
      <c r="D256" s="84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2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</row>
    <row r="257" spans="4:54" s="87" customFormat="1" ht="14.25">
      <c r="D257" s="84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2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</row>
    <row r="258" spans="4:54" s="87" customFormat="1" ht="14.25">
      <c r="D258" s="84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2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</row>
    <row r="259" spans="4:54" s="87" customFormat="1" ht="14.25">
      <c r="D259" s="84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2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</row>
    <row r="260" spans="4:54" s="87" customFormat="1" ht="14.25">
      <c r="D260" s="84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2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</row>
    <row r="261" spans="4:54" s="87" customFormat="1" ht="14.25">
      <c r="D261" s="84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2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</row>
    <row r="262" spans="4:54" s="87" customFormat="1" ht="14.25">
      <c r="D262" s="84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2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</row>
    <row r="263" spans="4:54" s="87" customFormat="1" ht="14.25">
      <c r="D263" s="84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2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</row>
    <row r="264" spans="4:54" s="87" customFormat="1" ht="14.25">
      <c r="D264" s="84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2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</row>
    <row r="265" spans="4:54" s="87" customFormat="1" ht="14.25">
      <c r="D265" s="84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2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</row>
    <row r="266" spans="4:54" s="87" customFormat="1" ht="14.25">
      <c r="D266" s="84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2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</row>
    <row r="267" spans="4:54" s="87" customFormat="1" ht="14.25">
      <c r="D267" s="84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2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</row>
    <row r="268" spans="4:54" s="87" customFormat="1" ht="14.25">
      <c r="D268" s="84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2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</row>
    <row r="269" spans="4:54" s="87" customFormat="1" ht="14.25">
      <c r="D269" s="84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2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</row>
    <row r="270" spans="4:54" s="87" customFormat="1" ht="14.25">
      <c r="D270" s="84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2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</row>
    <row r="271" spans="4:54" s="87" customFormat="1" ht="14.25">
      <c r="D271" s="84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2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</row>
    <row r="272" spans="4:54" s="87" customFormat="1" ht="14.25">
      <c r="D272" s="84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2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</row>
    <row r="273" spans="4:54" s="87" customFormat="1" ht="14.25">
      <c r="D273" s="84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2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</row>
    <row r="274" spans="4:54" s="87" customFormat="1" ht="14.25">
      <c r="D274" s="84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2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</row>
    <row r="275" spans="4:54" s="87" customFormat="1" ht="14.25">
      <c r="D275" s="84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2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</row>
    <row r="276" spans="4:54" s="87" customFormat="1" ht="14.25">
      <c r="D276" s="84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2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</row>
    <row r="277" spans="4:54" s="87" customFormat="1" ht="14.25">
      <c r="D277" s="84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2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</row>
    <row r="278" spans="4:54" s="87" customFormat="1" ht="14.25">
      <c r="D278" s="84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2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</row>
    <row r="279" spans="4:54" s="87" customFormat="1" ht="14.25">
      <c r="D279" s="84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2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</row>
    <row r="280" spans="4:54" s="87" customFormat="1" ht="14.25">
      <c r="D280" s="84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2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</row>
    <row r="281" spans="4:54" s="87" customFormat="1" ht="14.25">
      <c r="D281" s="84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2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</row>
    <row r="282" spans="4:54" s="87" customFormat="1" ht="14.25">
      <c r="D282" s="84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2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</row>
    <row r="283" spans="4:54" s="87" customFormat="1" ht="14.25">
      <c r="D283" s="84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2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</row>
    <row r="284" spans="4:54" s="87" customFormat="1" ht="14.25">
      <c r="D284" s="84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2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</row>
    <row r="285" spans="4:54" s="87" customFormat="1" ht="14.25">
      <c r="D285" s="84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2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</row>
    <row r="286" spans="4:54" s="87" customFormat="1" ht="14.25">
      <c r="D286" s="84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2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</row>
    <row r="287" spans="4:54" s="87" customFormat="1" ht="14.25">
      <c r="D287" s="84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2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</row>
    <row r="288" spans="4:54" s="87" customFormat="1" ht="14.25">
      <c r="D288" s="84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2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</row>
    <row r="289" spans="4:54" s="87" customFormat="1" ht="14.25">
      <c r="D289" s="84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2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</row>
    <row r="290" spans="4:54" s="87" customFormat="1" ht="14.25">
      <c r="D290" s="84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2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</row>
    <row r="291" spans="4:54" s="87" customFormat="1" ht="14.25">
      <c r="D291" s="84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2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</row>
    <row r="292" spans="4:54" s="87" customFormat="1" ht="14.25">
      <c r="D292" s="84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2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</row>
    <row r="293" spans="4:54" s="87" customFormat="1" ht="14.25">
      <c r="D293" s="84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2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</row>
    <row r="294" spans="4:54" s="87" customFormat="1" ht="14.25">
      <c r="D294" s="84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2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</row>
    <row r="295" spans="4:54" s="87" customFormat="1" ht="14.25">
      <c r="D295" s="84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2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</row>
    <row r="296" spans="4:54" s="87" customFormat="1" ht="14.25">
      <c r="D296" s="84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2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</row>
    <row r="297" spans="4:54" s="87" customFormat="1" ht="14.25">
      <c r="D297" s="84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2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</row>
    <row r="298" spans="4:54" s="87" customFormat="1" ht="14.25">
      <c r="D298" s="84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2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</row>
    <row r="299" spans="4:54" s="87" customFormat="1" ht="14.25">
      <c r="D299" s="84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2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</row>
    <row r="300" spans="4:54" s="87" customFormat="1" ht="14.25">
      <c r="D300" s="84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2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</row>
    <row r="301" spans="4:54" s="87" customFormat="1" ht="14.25">
      <c r="D301" s="84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2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</row>
    <row r="302" spans="4:54" s="87" customFormat="1" ht="14.25">
      <c r="D302" s="84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2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</row>
    <row r="303" spans="4:54" s="87" customFormat="1" ht="14.25">
      <c r="D303" s="84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2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</row>
    <row r="304" spans="4:54" s="87" customFormat="1" ht="14.25">
      <c r="D304" s="84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2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</row>
    <row r="305" spans="4:54" s="87" customFormat="1" ht="14.25">
      <c r="D305" s="84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2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</row>
    <row r="306" spans="4:54" s="87" customFormat="1" ht="14.25">
      <c r="D306" s="84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2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</row>
    <row r="307" spans="4:54" s="87" customFormat="1" ht="14.25">
      <c r="D307" s="84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2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</row>
    <row r="308" spans="4:54" s="87" customFormat="1" ht="14.25">
      <c r="D308" s="84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2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</row>
    <row r="309" spans="4:54" s="87" customFormat="1" ht="14.25">
      <c r="D309" s="84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2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</row>
    <row r="310" spans="4:54" s="87" customFormat="1" ht="14.25">
      <c r="D310" s="84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2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</row>
    <row r="311" spans="4:54" s="87" customFormat="1" ht="14.25">
      <c r="D311" s="84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2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</row>
    <row r="312" spans="4:54" s="87" customFormat="1" ht="14.25">
      <c r="D312" s="84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2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</row>
    <row r="313" spans="4:54" s="87" customFormat="1" ht="14.25">
      <c r="D313" s="84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2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</row>
    <row r="314" spans="4:54" s="87" customFormat="1" ht="14.25">
      <c r="D314" s="84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2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</row>
    <row r="315" spans="4:54" s="87" customFormat="1" ht="14.25">
      <c r="D315" s="84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2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</row>
    <row r="316" spans="4:54" s="87" customFormat="1" ht="14.25">
      <c r="D316" s="84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2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</row>
    <row r="317" spans="4:54" s="87" customFormat="1" ht="14.25">
      <c r="D317" s="84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2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</row>
    <row r="318" spans="4:54" s="87" customFormat="1" ht="14.25">
      <c r="D318" s="84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2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</row>
    <row r="319" spans="4:54" s="87" customFormat="1" ht="14.25">
      <c r="D319" s="84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2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</row>
    <row r="320" spans="4:54" s="87" customFormat="1" ht="14.25">
      <c r="D320" s="84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2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</row>
    <row r="321" spans="4:54" s="87" customFormat="1" ht="14.25">
      <c r="D321" s="84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2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</row>
    <row r="322" spans="4:54" s="87" customFormat="1" ht="14.25">
      <c r="D322" s="84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2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</row>
    <row r="323" spans="4:54" s="87" customFormat="1" ht="14.25">
      <c r="D323" s="84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2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</row>
    <row r="324" spans="4:54" s="87" customFormat="1" ht="14.25">
      <c r="D324" s="84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2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</row>
    <row r="325" spans="4:54" s="87" customFormat="1" ht="14.25">
      <c r="D325" s="84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2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</row>
    <row r="326" spans="4:54" s="87" customFormat="1" ht="14.25">
      <c r="D326" s="84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2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</row>
    <row r="327" spans="4:54" s="87" customFormat="1" ht="14.25">
      <c r="D327" s="84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2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</row>
    <row r="328" spans="4:54" s="87" customFormat="1" ht="14.25">
      <c r="D328" s="84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2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</row>
    <row r="329" spans="4:54" s="87" customFormat="1" ht="14.25">
      <c r="D329" s="84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2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</row>
    <row r="330" spans="4:54" s="87" customFormat="1" ht="14.25">
      <c r="D330" s="84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2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</row>
    <row r="331" spans="4:54" s="87" customFormat="1" ht="14.25">
      <c r="D331" s="84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2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</row>
    <row r="332" spans="4:54" s="87" customFormat="1" ht="14.25">
      <c r="D332" s="84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2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</row>
    <row r="333" spans="4:54" s="87" customFormat="1" ht="14.25">
      <c r="D333" s="84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2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</row>
    <row r="334" spans="4:54" s="87" customFormat="1" ht="14.25">
      <c r="D334" s="84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2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</row>
    <row r="335" spans="4:54" s="87" customFormat="1" ht="14.25">
      <c r="D335" s="84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2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</row>
    <row r="336" spans="4:54" s="87" customFormat="1" ht="14.25">
      <c r="D336" s="84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2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</row>
    <row r="337" spans="4:54" s="87" customFormat="1" ht="14.25">
      <c r="D337" s="84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2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</row>
    <row r="338" spans="4:54" s="87" customFormat="1" ht="14.25">
      <c r="D338" s="84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2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</row>
    <row r="339" spans="4:54" s="87" customFormat="1" ht="14.25">
      <c r="D339" s="84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2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</row>
    <row r="340" spans="4:54" s="87" customFormat="1" ht="14.25">
      <c r="D340" s="84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2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</row>
    <row r="341" spans="4:54" s="87" customFormat="1" ht="14.25">
      <c r="D341" s="84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2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</row>
    <row r="342" spans="4:54" s="87" customFormat="1" ht="14.25">
      <c r="D342" s="84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2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</row>
    <row r="343" spans="4:54" s="87" customFormat="1" ht="14.25">
      <c r="D343" s="84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2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</row>
    <row r="344" spans="4:54" s="87" customFormat="1" ht="14.25">
      <c r="D344" s="84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2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3"/>
      <c r="AT344" s="113"/>
      <c r="AU344" s="113"/>
      <c r="AV344" s="113"/>
      <c r="AW344" s="113"/>
      <c r="AX344" s="113"/>
      <c r="AY344" s="113"/>
      <c r="AZ344" s="113"/>
      <c r="BA344" s="113"/>
      <c r="BB344" s="113"/>
    </row>
    <row r="345" spans="4:54" s="87" customFormat="1" ht="14.25">
      <c r="D345" s="84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2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/>
    </row>
    <row r="346" spans="4:54" s="87" customFormat="1" ht="14.25">
      <c r="D346" s="84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2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  <c r="AU346" s="113"/>
      <c r="AV346" s="113"/>
      <c r="AW346" s="113"/>
      <c r="AX346" s="113"/>
      <c r="AY346" s="113"/>
      <c r="AZ346" s="113"/>
      <c r="BA346" s="113"/>
      <c r="BB346" s="113"/>
    </row>
    <row r="347" spans="4:54" s="87" customFormat="1" ht="14.25">
      <c r="D347" s="84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2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</row>
    <row r="348" spans="4:54" s="87" customFormat="1" ht="14.25">
      <c r="D348" s="84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2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</row>
    <row r="349" spans="4:54" s="87" customFormat="1" ht="14.25">
      <c r="D349" s="84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2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</row>
    <row r="350" spans="4:54" s="87" customFormat="1" ht="14.25">
      <c r="D350" s="84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2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</row>
  </sheetData>
  <sheetProtection/>
  <mergeCells count="7">
    <mergeCell ref="AW3:BB3"/>
    <mergeCell ref="H3:K3"/>
    <mergeCell ref="P3:U3"/>
    <mergeCell ref="V3:AA3"/>
    <mergeCell ref="AB3:AG3"/>
    <mergeCell ref="AH3:AM3"/>
    <mergeCell ref="AN3:A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2018-05-19T07:43:58Z</cp:lastPrinted>
  <dcterms:created xsi:type="dcterms:W3CDTF">2017-09-19T20:16:14Z</dcterms:created>
  <dcterms:modified xsi:type="dcterms:W3CDTF">2018-05-22T17:48:27Z</dcterms:modified>
  <cp:category/>
  <cp:version/>
  <cp:contentType/>
  <cp:contentStatus/>
</cp:coreProperties>
</file>